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urnout model" sheetId="2" state="visible" r:id="rId4"/>
    <sheet name="Toplines" sheetId="3" state="visible" r:id="rId5"/>
    <sheet name="Crosstabs as publishe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<sst xmlns="http://schemas.openxmlformats.org/spreadsheetml/2006/main" count="319" uniqueCount="104">
  <si>
    <t xml:space="preserve">Arizona Governor survey, October 25 to 27, 2026</t>
  </si>
  <si>
    <t xml:space="preserve">WHY WE ARE PUBLISHING ALL OF IT</t>
  </si>
  <si>
    <t xml:space="preserve">Polling has been challenging this year, and Arizona has been harder than most. Rather than hand anyone a single number and ask them to trust it, we are publishing everything behind this one: the toplines, the full crosstabs, the turnout we expect, and the arithmetic that connects them. Fieldwork ran October 25 to 27, 2026, among 900 Arizona likely voters on an online panel, conducted by KStrat and commissioned by American Encore. Every topline and crosstab delivered to us appears here exactly as delivered. No respondent-level data is included.</t>
  </si>
  <si>
    <t xml:space="preserve">WHY THERE ARE TWO SETS OF NUMBERS</t>
  </si>
  <si>
    <t xml:space="preserve">A poll is a sample plus an expectation about who turns out. This survey carries an expected turnout of 39 percent Republican, 32 percent Democrat and 29 percent no party. Combining the three published party columns at that expected turnout produces different figures from the ones reported. Rather than choose between them we are publishing both, with the arithmetic, and an editable turnout model so readers can apply their own expectation.</t>
  </si>
  <si>
    <t xml:space="preserve">THE GOVERNOR BALLOT, THREE WAYS</t>
  </si>
  <si>
    <t xml:space="preserve">As reported, Hobbs 48.3 to Biggs 43.1, a Hobbs lead of 5.1 points.</t>
  </si>
  <si>
    <t xml:space="preserve">At the expected turnout of 39 / 32 / 29, Hobbs 44.1 to Biggs 47.2, a Biggs lead of 3.1 points.</t>
  </si>
  <si>
    <t xml:space="preserve">At the party composition of ballots Arizonans had actually returned as of October 27, 38.6 Republican / 38.0 Democrat / 23.4 other, Hobbs 47.2 to Biggs 44.8, a Hobbs lead of 2.4 points.</t>
  </si>
  <si>
    <t xml:space="preserve">We are not asserting that any one of those is the result. We are publishing all three with the arithmetic so anyone can check it.</t>
  </si>
  <si>
    <t xml:space="preserve">WHAT CAN AND CANNOT BE RESTATED</t>
  </si>
  <si>
    <t xml:space="preserve">Can be restated: the Total column of every question. Each answer’s restated figure is the weighted average of the three published party columns, so it is fully determined by figures in this release.</t>
  </si>
  <si>
    <t xml:space="preserve">Cannot be restated: the demographic columns. Gender, age, race and voting status subgroups are conditional on being in that subgroup, and changing the party weights changes the composition inside each subgroup. Recomputing them would need joint party by demographic tables, which are not part of this release. Those columns appear here exactly as delivered and are unaffected by the restatement.</t>
  </si>
  <si>
    <t xml:space="preserve">The three party columns themselves are invariant. Reweighting how many Republicans are in a sample does not change how Republicans answered.</t>
  </si>
  <si>
    <t xml:space="preserve">METHOD, IN ONE LINE</t>
  </si>
  <si>
    <t xml:space="preserve">Restated percentage for any answer = 0.39 x REP column + 0.32 x DEM column + 0.29 x NPP column. Every cell on the Toplines sheet is a live formula pointing at the weights on the Turnout model sheet. Change those three cells and the whole workbook follows.</t>
  </si>
  <si>
    <t xml:space="preserve">SOMETHING WE NOTICED AND CANNOT FULLY EXPLAIN</t>
  </si>
  <si>
    <t xml:space="preserve">We solved for the party shares that do return the reported toplines from the published party columns, across all 38 full sample response rows against two free parameters. They fit at 33.5 Republican, 35.7 Democrat and 30.8 no party, reproducing every row to four decimal places. At the expected 39 / 32 / 29 the mean absolute gap across those same rows is 1.14 points and the largest single gap is 4.28 points.</t>
  </si>
  <si>
    <t xml:space="preserve">There are at least two ordinary explanations and we cannot settle between them from the released file. Either the reported toplines sit at a different party mix, or the crosstab columns are computed on a different weighted base from the toplines, which would be a reporting artifact rather than a modeling problem and is the more mundane of the two. We have asked and do not yet have an answer. We are publishing it because leaving it out would defeat the purpose of the exercise.</t>
  </si>
  <si>
    <t xml:space="preserve">LIMITS AND CAUTIONS</t>
  </si>
  <si>
    <t xml:space="preserve">A turnout model is an expectation, not a measurement, and reasonable people choose different ones. 39 / 32 / 29 is a Republican plus 7 electorate, which is more Republican than the ballots returned so far. We restate to it because it is the turnout this survey expects, not because we believe it is the right one. The Turnout model sheet is there so readers can disagree with it.</t>
  </si>
  <si>
    <t xml:space="preserve">Margin of error as stated in the survey is plus or minus 3.3 points on the full sample. Subgroups carry wider intervals. Differences smaller than those intervals should not be read as findings, including some shown in this workbook.</t>
  </si>
  <si>
    <t xml:space="preserve">Restated figures are arithmetic on aggregates. They are not a re-tabulation of respondent-level data and do not carry the authority of one.</t>
  </si>
  <si>
    <t xml:space="preserve">RELEASED BY</t>
  </si>
  <si>
    <t xml:space="preserve">American Encore, americanencore.org. Survey fielded by KStrat. Corrections welcome; the arithmetic is reproducible from the crosstabs sheet in this workbook.</t>
  </si>
  <si>
    <t xml:space="preserve">Turnout model</t>
  </si>
  <si>
    <t xml:space="preserve">Edit the three yellow cells. Every figure on the Toplines sheet recalculates from them. They must sum to 100.</t>
  </si>
  <si>
    <t xml:space="preserve">Expected party share of the electorate</t>
  </si>
  <si>
    <t xml:space="preserve">Republican</t>
  </si>
  <si>
    <t xml:space="preserve">Democrat</t>
  </si>
  <si>
    <t xml:space="preserve">No party or other</t>
  </si>
  <si>
    <t xml:space="preserve">Model in use</t>
  </si>
  <si>
    <t xml:space="preserve">Sum, must equal 100</t>
  </si>
  <si>
    <t xml:space="preserve">Reference models</t>
  </si>
  <si>
    <t xml:space="preserve">The survey’s expected turnout</t>
  </si>
  <si>
    <t xml:space="preserve">Party mix that reproduces the reported toplines</t>
  </si>
  <si>
    <t xml:space="preserve">Ballots actually returned, October 27, 2026</t>
  </si>
  <si>
    <t xml:space="preserve">Ballots returned at the same point in 2022</t>
  </si>
  <si>
    <t xml:space="preserve">Returned ballot figures are from the Arizona county recorders as compiled in Derek Weech's daily series: 1,106,723 of 3,286,885 ballots returned as of October 27, 2026. The 2022 line is the same series at the same number of days before election day.</t>
  </si>
  <si>
    <t xml:space="preserve">Toplines: as reported and restated to the expected turnout</t>
  </si>
  <si>
    <t xml:space="preserve">The restated column is a live formula: 0.39 x REP + 0.32 x DEM + 0.29 x NPP, with the weights taken from the Turnout model sheet. The three party columns are as delivered and do not change when the model changes.</t>
  </si>
  <si>
    <t xml:space="preserve">Q1: Would you say things in Arizona are going in the right direction or wrong direction?</t>
  </si>
  <si>
    <t xml:space="preserve">Response</t>
  </si>
  <si>
    <t xml:space="preserve">As reported</t>
  </si>
  <si>
    <t xml:space="preserve">At expected turnout</t>
  </si>
  <si>
    <t xml:space="preserve">Difference</t>
  </si>
  <si>
    <t xml:space="preserve">REP</t>
  </si>
  <si>
    <t xml:space="preserve">DEM</t>
  </si>
  <si>
    <t xml:space="preserve">NPP</t>
  </si>
  <si>
    <t xml:space="preserve">Right direction</t>
  </si>
  <si>
    <t xml:space="preserve">Wrong direction</t>
  </si>
  <si>
    <t xml:space="preserve">Not sure</t>
  </si>
  <si>
    <t xml:space="preserve">Total</t>
  </si>
  <si>
    <t xml:space="preserve">Q2: Overall, how favorable or unfavorable is your opinion of Donald Trump?</t>
  </si>
  <si>
    <t xml:space="preserve">Very favorable</t>
  </si>
  <si>
    <t xml:space="preserve">Somewhat favorable</t>
  </si>
  <si>
    <t xml:space="preserve">Neither favorable nor unfavorable</t>
  </si>
  <si>
    <t xml:space="preserve">Somewhat unfavorable</t>
  </si>
  <si>
    <t xml:space="preserve">Very unfavorable</t>
  </si>
  <si>
    <t xml:space="preserve">Q3a: Please indicate whether you have a favorable or unfavorable impression of Katie Hobbs (Democrat).</t>
  </si>
  <si>
    <t xml:space="preserve">Favorable</t>
  </si>
  <si>
    <t xml:space="preserve">Neutral</t>
  </si>
  <si>
    <t xml:space="preserve">Heard of, no opinion</t>
  </si>
  <si>
    <t xml:space="preserve">Never heard of</t>
  </si>
  <si>
    <t xml:space="preserve">Unfavorable</t>
  </si>
  <si>
    <t xml:space="preserve">Q3b: Please indicate whether you have a favorable or unfavorable impression of Andy Biggs (Republican).</t>
  </si>
  <si>
    <t xml:space="preserve">Q4: Which of the following issues facing Arizona do you personally find the most important for your vote for Governor?</t>
  </si>
  <si>
    <t xml:space="preserve">Inflation, jobs, and the cost of living</t>
  </si>
  <si>
    <t xml:space="preserve">Housing costs and rent costs</t>
  </si>
  <si>
    <t xml:space="preserve">Homelessness</t>
  </si>
  <si>
    <t xml:space="preserve">Public safety and crime</t>
  </si>
  <si>
    <t xml:space="preserve">Traffic and transportation</t>
  </si>
  <si>
    <t xml:space="preserve">Immigration and border security</t>
  </si>
  <si>
    <t xml:space="preserve">Education and school quality</t>
  </si>
  <si>
    <t xml:space="preserve">Election Integrity</t>
  </si>
  <si>
    <t xml:space="preserve">Taxes and state spending</t>
  </si>
  <si>
    <t xml:space="preserve">Healthcare and social services</t>
  </si>
  <si>
    <t xml:space="preserve">Water resources and policy</t>
  </si>
  <si>
    <t xml:space="preserve">Q5: Have you already voted in the November 2026 Arizona General Election?</t>
  </si>
  <si>
    <t xml:space="preserve">Yes, I have already voted</t>
  </si>
  <si>
    <t xml:space="preserve">No, I have not voted yet</t>
  </si>
  <si>
    <t xml:space="preserve">Q6: If the general election for Governor were held today, for whom would you vote? Or if you already voted, who did you vote for?</t>
  </si>
  <si>
    <t xml:space="preserve">Katie Hobbs (Democrat)</t>
  </si>
  <si>
    <t xml:space="preserve">Andy Biggs (Republican)</t>
  </si>
  <si>
    <t xml:space="preserve">Teri Hourihan (Independent)</t>
  </si>
  <si>
    <t xml:space="preserve">Risa Lombardo (Green)</t>
  </si>
  <si>
    <t xml:space="preserve">Not sure / I didn't vote in this race</t>
  </si>
  <si>
    <t xml:space="preserve">Full crosstabs exactly as delivered</t>
  </si>
  <si>
    <t xml:space="preserve">Nothing on this sheet has been altered. The demographic and voting status columns cannot be restated to a different turnout model without the joint party by demographic tables, which are not published, so they are reproduced here unchanged.</t>
  </si>
  <si>
    <t xml:space="preserve">Valid Percentage</t>
  </si>
  <si>
    <t xml:space="preserve">Already Voted</t>
  </si>
  <si>
    <t xml:space="preserve">Have Not Voted</t>
  </si>
  <si>
    <t xml:space="preserve">White</t>
  </si>
  <si>
    <t xml:space="preserve">Latino</t>
  </si>
  <si>
    <t xml:space="preserve">Black</t>
  </si>
  <si>
    <t xml:space="preserve">Asian</t>
  </si>
  <si>
    <t xml:space="preserve">18-34</t>
  </si>
  <si>
    <t xml:space="preserve">35-44</t>
  </si>
  <si>
    <t xml:space="preserve">45-54</t>
  </si>
  <si>
    <t xml:space="preserve">55-64</t>
  </si>
  <si>
    <t xml:space="preserve">65+</t>
  </si>
  <si>
    <t xml:space="preserve">Male</t>
  </si>
  <si>
    <t xml:space="preserve">Female</t>
  </si>
  <si>
    <t xml:space="preserve">Source: Arizona Governor and Attorney General General Election Poll, fielded October 25 to 27, 2026, N 900 likely voters, online panel, English only, stated margin of error plus or minus 3.3 points. Conducted by KStrat, commissioned and released by American Encore.</t>
  </si>
</sst>
</file>

<file path=xl/styles.xml><?xml version="1.0" encoding="utf-8"?>
<styleSheet xmlns="http://schemas.openxmlformats.org/spreadsheetml/2006/main">
  <numFmts count="3">
    <numFmt numFmtId="164" formatCode="General"/>
    <numFmt numFmtId="165" formatCode="0.0"/>
    <numFmt numFmtId="166" formatCode="\+0.0;\-0.0;0.0"/>
  </numFmts>
  <fonts count="17">
    <font>
      <sz val="11"/>
      <color theme="1"/>
      <name val="Calibri"/>
      <family val="2"/>
      <charset val="1"/>
    </font>
    <font>
      <sz val="10"/>
      <name val="Arial"/>
      <family val="0"/>
    </font>
    <font>
      <sz val="10"/>
      <name val="Arial"/>
      <family val="0"/>
    </font>
    <font>
      <sz val="10"/>
      <name val="Arial"/>
      <family val="0"/>
    </font>
    <font>
      <b val="true"/>
      <sz val="13"/>
      <color rgb="FF10302E"/>
      <name val="Arial"/>
      <family val="0"/>
      <charset val="1"/>
    </font>
    <font>
      <b val="true"/>
      <sz val="10"/>
      <color rgb="FF0E7C7B"/>
      <name val="Arial"/>
      <family val="0"/>
      <charset val="1"/>
    </font>
    <font>
      <sz val="10"/>
      <color rgb="FF1F2927"/>
      <name val="Arial"/>
      <family val="0"/>
      <charset val="1"/>
    </font>
    <font>
      <i val="true"/>
      <sz val="9"/>
      <color rgb="FF6B7270"/>
      <name val="Arial"/>
      <family val="0"/>
      <charset val="1"/>
    </font>
    <font>
      <b val="true"/>
      <sz val="9"/>
      <color rgb="FFFFFFFF"/>
      <name val="Arial"/>
      <family val="0"/>
      <charset val="1"/>
    </font>
    <font>
      <b val="true"/>
      <sz val="10"/>
      <name val="Arial"/>
      <family val="0"/>
      <charset val="1"/>
    </font>
    <font>
      <b val="true"/>
      <sz val="10"/>
      <color rgb="FF0000FF"/>
      <name val="Arial"/>
      <family val="0"/>
      <charset val="1"/>
    </font>
    <font>
      <b val="true"/>
      <sz val="9"/>
      <name val="Arial"/>
      <family val="0"/>
      <charset val="1"/>
    </font>
    <font>
      <b val="true"/>
      <sz val="9"/>
      <color rgb="FF9B2C2C"/>
      <name val="Arial"/>
      <family val="0"/>
      <charset val="1"/>
    </font>
    <font>
      <sz val="10"/>
      <name val="Arial"/>
      <family val="0"/>
      <charset val="1"/>
    </font>
    <font>
      <b val="true"/>
      <sz val="10"/>
      <color rgb="FF10302E"/>
      <name val="Arial"/>
      <family val="0"/>
      <charset val="1"/>
    </font>
    <font>
      <sz val="10"/>
      <color rgb="FF6B7270"/>
      <name val="Arial"/>
      <family val="0"/>
      <charset val="1"/>
    </font>
    <font>
      <sz val="9"/>
      <name val="Arial"/>
      <family val="0"/>
      <charset val="1"/>
    </font>
  </fonts>
  <fills count="5">
    <fill>
      <patternFill patternType="none"/>
    </fill>
    <fill>
      <patternFill patternType="gray125"/>
    </fill>
    <fill>
      <patternFill patternType="solid">
        <fgColor rgb="FF10302E"/>
        <bgColor rgb="FF1F2927"/>
      </patternFill>
    </fill>
    <fill>
      <patternFill patternType="solid">
        <fgColor rgb="FFFFFF00"/>
        <bgColor rgb="FFFFFF00"/>
      </patternFill>
    </fill>
    <fill>
      <patternFill patternType="solid">
        <fgColor rgb="FFF5F7F6"/>
        <bgColor rgb="FFFFFFFF"/>
      </patternFill>
    </fill>
  </fills>
  <borders count="2">
    <border diagonalUp="false" diagonalDown="false">
      <left/>
      <right/>
      <top/>
      <bottom/>
      <diagonal/>
    </border>
    <border diagonalUp="false" diagonalDown="false">
      <left style="thin">
        <color rgb="FFD9DDDB"/>
      </left>
      <right style="thin">
        <color rgb="FFD9DDDB"/>
      </right>
      <top style="thin">
        <color rgb="FFD9DDDB"/>
      </top>
      <bottom style="thin">
        <color rgb="FFD9DD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6" fontId="15" fillId="4" borderId="1"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5" fontId="1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6B7270"/>
      <rgbColor rgb="FF9999FF"/>
      <rgbColor rgb="FF993366"/>
      <rgbColor rgb="FFF5F7F6"/>
      <rgbColor rgb="FFCCFFFF"/>
      <rgbColor rgb="FF660066"/>
      <rgbColor rgb="FFFF8080"/>
      <rgbColor rgb="FF0066CC"/>
      <rgbColor rgb="FFD9DD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0302E"/>
      <rgbColor rgb="FF333300"/>
      <rgbColor rgb="FF9B2C2C"/>
      <rgbColor rgb="FF993366"/>
      <rgbColor rgb="FF333399"/>
      <rgbColor rgb="FF1F292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1733040</xdr:colOff>
      <xdr:row>4</xdr:row>
      <xdr:rowOff>66240</xdr:rowOff>
    </xdr:to>
    <xdr:pic>
      <xdr:nvPicPr>
        <xdr:cNvPr id="0" name="Image 1" descr="Picture"/>
        <xdr:cNvPicPr/>
      </xdr:nvPicPr>
      <xdr:blipFill>
        <a:blip r:embed="rId1"/>
        <a:stretch/>
      </xdr:blipFill>
      <xdr:spPr>
        <a:xfrm>
          <a:off x="0" y="0"/>
          <a:ext cx="1733040" cy="8665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5.75" hidden="false" customHeight="true" outlineLevel="0" collapsed="false"/>
    <row r="2" customFormat="false" ht="15.75" hidden="false" customHeight="true" outlineLevel="0" collapsed="false"/>
    <row r="3" customFormat="false" ht="15.75" hidden="false" customHeight="true" outlineLevel="0" collapsed="false"/>
    <row r="4" customFormat="false" ht="15.75" hidden="false" customHeight="true" outlineLevel="0" collapsed="false"/>
    <row r="5" customFormat="false" ht="15.75" hidden="false" customHeight="true" outlineLevel="0" collapsed="false"/>
    <row r="7" customFormat="false" ht="16.15" hidden="false" customHeight="false" outlineLevel="0" collapsed="false">
      <c r="A7" s="1" t="s">
        <v>0</v>
      </c>
    </row>
    <row r="9" customFormat="false" ht="15" hidden="false" customHeight="false" outlineLevel="0" collapsed="false">
      <c r="A9" s="2" t="s">
        <v>1</v>
      </c>
    </row>
    <row r="10" customFormat="false" ht="69.75" hidden="false" customHeight="true" outlineLevel="0" collapsed="false">
      <c r="A10" s="3" t="s">
        <v>2</v>
      </c>
    </row>
    <row r="11" customFormat="false" ht="15" hidden="false" customHeight="false" outlineLevel="0" collapsed="false">
      <c r="A11" s="2" t="s">
        <v>3</v>
      </c>
    </row>
    <row r="12" customFormat="false" ht="55.5" hidden="false" customHeight="true" outlineLevel="0" collapsed="false">
      <c r="A12" s="3" t="s">
        <v>4</v>
      </c>
    </row>
    <row r="13" customFormat="false" ht="15" hidden="false" customHeight="false" outlineLevel="0" collapsed="false">
      <c r="A13" s="2" t="s">
        <v>5</v>
      </c>
    </row>
    <row r="14" customFormat="false" ht="13.5" hidden="false" customHeight="true" outlineLevel="0" collapsed="false">
      <c r="A14" s="3" t="s">
        <v>6</v>
      </c>
    </row>
    <row r="15" customFormat="false" ht="13.5" hidden="false" customHeight="true" outlineLevel="0" collapsed="false">
      <c r="A15" s="3" t="s">
        <v>7</v>
      </c>
    </row>
    <row r="16" customFormat="false" ht="27.75" hidden="false" customHeight="true" outlineLevel="0" collapsed="false">
      <c r="A16" s="3" t="s">
        <v>8</v>
      </c>
    </row>
    <row r="17" customFormat="false" ht="27.75" hidden="false" customHeight="true" outlineLevel="0" collapsed="false">
      <c r="A17" s="3" t="s">
        <v>9</v>
      </c>
    </row>
    <row r="18" customFormat="false" ht="15" hidden="false" customHeight="false" outlineLevel="0" collapsed="false">
      <c r="A18" s="2" t="s">
        <v>10</v>
      </c>
    </row>
    <row r="19" customFormat="false" ht="27.75" hidden="false" customHeight="true" outlineLevel="0" collapsed="false">
      <c r="A19" s="3" t="s">
        <v>11</v>
      </c>
    </row>
    <row r="20" customFormat="false" ht="55.5" hidden="false" customHeight="true" outlineLevel="0" collapsed="false">
      <c r="A20" s="3" t="s">
        <v>12</v>
      </c>
    </row>
    <row r="21" customFormat="false" ht="27.75" hidden="false" customHeight="true" outlineLevel="0" collapsed="false">
      <c r="A21" s="3" t="s">
        <v>13</v>
      </c>
    </row>
    <row r="22" customFormat="false" ht="15" hidden="false" customHeight="false" outlineLevel="0" collapsed="false">
      <c r="A22" s="2" t="s">
        <v>14</v>
      </c>
    </row>
    <row r="23" customFormat="false" ht="42" hidden="false" customHeight="true" outlineLevel="0" collapsed="false">
      <c r="A23" s="3" t="s">
        <v>15</v>
      </c>
    </row>
    <row r="24" customFormat="false" ht="13.5" hidden="false" customHeight="true" outlineLevel="0" collapsed="false">
      <c r="A24" s="3" t="s">
        <v>16</v>
      </c>
    </row>
    <row r="25" customFormat="false" ht="55.5" hidden="false" customHeight="true" outlineLevel="0" collapsed="false">
      <c r="A25" s="3" t="s">
        <v>17</v>
      </c>
    </row>
    <row r="26" customFormat="false" ht="69.75" hidden="false" customHeight="true" outlineLevel="0" collapsed="false">
      <c r="A26" s="3" t="s">
        <v>18</v>
      </c>
    </row>
    <row r="27" customFormat="false" ht="15" hidden="false" customHeight="false" outlineLevel="0" collapsed="false">
      <c r="A27" s="2" t="s">
        <v>19</v>
      </c>
    </row>
    <row r="28" customFormat="false" ht="55.5" hidden="false" customHeight="true" outlineLevel="0" collapsed="false">
      <c r="A28" s="3" t="s">
        <v>20</v>
      </c>
    </row>
    <row r="29" customFormat="false" ht="42" hidden="false" customHeight="true" outlineLevel="0" collapsed="false">
      <c r="A29" s="3" t="s">
        <v>21</v>
      </c>
    </row>
    <row r="30" customFormat="false" ht="27.75" hidden="false" customHeight="true" outlineLevel="0" collapsed="false">
      <c r="A30" s="3" t="s">
        <v>22</v>
      </c>
    </row>
    <row r="31" customFormat="false" ht="15" hidden="false" customHeight="false" outlineLevel="0" collapsed="false">
      <c r="A31" s="2" t="s">
        <v>23</v>
      </c>
    </row>
    <row r="32" customFormat="false" ht="27.75" hidden="false" customHeight="true" outlineLevel="0" collapsed="false">
      <c r="A32" s="3"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5"/>
  </cols>
  <sheetData>
    <row r="1" customFormat="false" ht="16.15" hidden="false" customHeight="false" outlineLevel="0" collapsed="false">
      <c r="A1" s="1" t="s">
        <v>25</v>
      </c>
    </row>
    <row r="2" customFormat="false" ht="22.35" hidden="false" customHeight="false" outlineLevel="0" collapsed="false">
      <c r="A2" s="4" t="s">
        <v>26</v>
      </c>
    </row>
    <row r="4" customFormat="false" ht="30" hidden="false" customHeight="true" outlineLevel="0" collapsed="false">
      <c r="A4" s="5" t="s">
        <v>27</v>
      </c>
      <c r="B4" s="5" t="s">
        <v>28</v>
      </c>
      <c r="C4" s="5" t="s">
        <v>29</v>
      </c>
      <c r="D4" s="5" t="s">
        <v>30</v>
      </c>
    </row>
    <row r="5" customFormat="false" ht="15" hidden="false" customHeight="false" outlineLevel="0" collapsed="false">
      <c r="A5" s="6" t="s">
        <v>31</v>
      </c>
      <c r="B5" s="7" t="n">
        <v>39</v>
      </c>
      <c r="C5" s="7" t="n">
        <v>32</v>
      </c>
      <c r="D5" s="7" t="n">
        <v>29</v>
      </c>
    </row>
    <row r="6" customFormat="false" ht="15" hidden="false" customHeight="false" outlineLevel="0" collapsed="false">
      <c r="A6" s="8" t="s">
        <v>32</v>
      </c>
      <c r="B6" s="9" t="n">
        <f aca="false">SUM(B5:D5)</f>
        <v>100</v>
      </c>
      <c r="C6" s="10" t="str">
        <f aca="false">IF(ROUND(B6,2)=100,"OK","DOES NOT SUM TO 100")</f>
        <v>OK</v>
      </c>
    </row>
    <row r="8" customFormat="false" ht="30" hidden="false" customHeight="true" outlineLevel="0" collapsed="false">
      <c r="A8" s="5" t="s">
        <v>33</v>
      </c>
      <c r="B8" s="5" t="s">
        <v>28</v>
      </c>
      <c r="C8" s="5" t="s">
        <v>29</v>
      </c>
      <c r="D8" s="5" t="s">
        <v>30</v>
      </c>
    </row>
    <row r="9" customFormat="false" ht="15" hidden="false" customHeight="false" outlineLevel="0" collapsed="false">
      <c r="A9" s="11" t="s">
        <v>34</v>
      </c>
      <c r="B9" s="12" t="n">
        <v>39</v>
      </c>
      <c r="C9" s="12" t="n">
        <v>32</v>
      </c>
      <c r="D9" s="12" t="n">
        <v>29</v>
      </c>
    </row>
    <row r="10" customFormat="false" ht="15" hidden="false" customHeight="false" outlineLevel="0" collapsed="false">
      <c r="A10" s="13" t="s">
        <v>35</v>
      </c>
      <c r="B10" s="14" t="n">
        <v>33.5</v>
      </c>
      <c r="C10" s="14" t="n">
        <v>35.7</v>
      </c>
      <c r="D10" s="14" t="n">
        <v>30.8</v>
      </c>
    </row>
    <row r="11" customFormat="false" ht="15" hidden="false" customHeight="false" outlineLevel="0" collapsed="false">
      <c r="A11" s="11" t="s">
        <v>36</v>
      </c>
      <c r="B11" s="12" t="n">
        <v>38.6</v>
      </c>
      <c r="C11" s="12" t="n">
        <v>38</v>
      </c>
      <c r="D11" s="12" t="n">
        <v>23.4</v>
      </c>
    </row>
    <row r="12" customFormat="false" ht="15" hidden="false" customHeight="false" outlineLevel="0" collapsed="false">
      <c r="A12" s="13" t="s">
        <v>37</v>
      </c>
      <c r="B12" s="14" t="n">
        <v>36.9</v>
      </c>
      <c r="C12" s="14" t="n">
        <v>39.4</v>
      </c>
      <c r="D12" s="14" t="n">
        <v>23.7</v>
      </c>
    </row>
    <row r="14" customFormat="false" ht="27.75" hidden="false" customHeight="true" outlineLevel="0" collapsed="false">
      <c r="A14" s="4"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3" min="2" style="0" width="13"/>
    <col collapsed="false" customWidth="true" hidden="false" outlineLevel="0" max="7" min="4" style="0" width="11"/>
  </cols>
  <sheetData>
    <row r="1" customFormat="false" ht="16.15" hidden="false" customHeight="false" outlineLevel="0" collapsed="false">
      <c r="A1" s="1" t="s">
        <v>39</v>
      </c>
    </row>
    <row r="2" customFormat="false" ht="25.5" hidden="false" customHeight="true" outlineLevel="0" collapsed="false">
      <c r="A2" s="4" t="s">
        <v>40</v>
      </c>
    </row>
    <row r="4" customFormat="false" ht="25.5" hidden="false" customHeight="true" outlineLevel="0" collapsed="false">
      <c r="A4" s="15" t="s">
        <v>41</v>
      </c>
    </row>
    <row r="5" customFormat="false" ht="30" hidden="false" customHeight="true" outlineLevel="0" collapsed="false">
      <c r="A5" s="5" t="s">
        <v>42</v>
      </c>
      <c r="B5" s="5" t="s">
        <v>43</v>
      </c>
      <c r="C5" s="5" t="s">
        <v>44</v>
      </c>
      <c r="D5" s="5" t="s">
        <v>45</v>
      </c>
      <c r="E5" s="5" t="s">
        <v>46</v>
      </c>
      <c r="F5" s="5" t="s">
        <v>47</v>
      </c>
      <c r="G5" s="5" t="s">
        <v>48</v>
      </c>
    </row>
    <row r="6" customFormat="false" ht="15" hidden="false" customHeight="false" outlineLevel="0" collapsed="false">
      <c r="A6" s="13" t="s">
        <v>49</v>
      </c>
      <c r="B6" s="14" t="n">
        <v>30.2754</v>
      </c>
      <c r="C6" s="16" t="n">
        <f aca="false">('Turnout model'!$B$5*E6+'Turnout model'!$C$5*F6+'Turnout model'!$D$5*G6)/100</f>
        <v>27.883675</v>
      </c>
      <c r="D6" s="17" t="n">
        <f aca="false">C6-B6</f>
        <v>-2.391725</v>
      </c>
      <c r="E6" s="14" t="n">
        <v>4.8035</v>
      </c>
      <c r="F6" s="14" t="n">
        <v>61.0752</v>
      </c>
      <c r="G6" s="14" t="n">
        <v>22.2974</v>
      </c>
    </row>
    <row r="7" customFormat="false" ht="15" hidden="false" customHeight="false" outlineLevel="0" collapsed="false">
      <c r="A7" s="11" t="s">
        <v>50</v>
      </c>
      <c r="B7" s="12" t="n">
        <v>56.6756</v>
      </c>
      <c r="C7" s="18" t="n">
        <f aca="false">('Turnout model'!$B$5*E7+'Turnout model'!$C$5*F7+'Turnout model'!$D$5*G7)/100</f>
        <v>59.486058</v>
      </c>
      <c r="D7" s="19" t="n">
        <f aca="false">C7-B7</f>
        <v>2.810458</v>
      </c>
      <c r="E7" s="12" t="n">
        <v>87.2224</v>
      </c>
      <c r="F7" s="12" t="n">
        <v>23.3329</v>
      </c>
      <c r="G7" s="12" t="n">
        <v>62.0786</v>
      </c>
    </row>
    <row r="8" customFormat="false" ht="15" hidden="false" customHeight="false" outlineLevel="0" collapsed="false">
      <c r="A8" s="13" t="s">
        <v>51</v>
      </c>
      <c r="B8" s="14" t="n">
        <v>13.0491</v>
      </c>
      <c r="C8" s="16" t="n">
        <f aca="false">('Turnout model'!$B$5*E8+'Turnout model'!$C$5*F8+'Turnout model'!$D$5*G8)/100</f>
        <v>12.630267</v>
      </c>
      <c r="D8" s="17" t="n">
        <f aca="false">C8-B8</f>
        <v>-0.418833000000001</v>
      </c>
      <c r="E8" s="14" t="n">
        <v>7.9741</v>
      </c>
      <c r="F8" s="14" t="n">
        <v>15.5919</v>
      </c>
      <c r="G8" s="14" t="n">
        <v>15.624</v>
      </c>
    </row>
    <row r="9" customFormat="false" ht="15" hidden="false" customHeight="false" outlineLevel="0" collapsed="false">
      <c r="A9" s="8" t="s">
        <v>52</v>
      </c>
      <c r="B9" s="20" t="n">
        <f aca="false">SUM(B6:B8)</f>
        <v>100.0001</v>
      </c>
      <c r="C9" s="20" t="n">
        <f aca="false">SUM(C6:C8)</f>
        <v>100</v>
      </c>
      <c r="E9" s="20" t="n">
        <f aca="false">SUM(E6:E8)</f>
        <v>100</v>
      </c>
      <c r="F9" s="20" t="n">
        <f aca="false">SUM(F6:F8)</f>
        <v>100</v>
      </c>
      <c r="G9" s="20" t="n">
        <f aca="false">SUM(G6:G8)</f>
        <v>100</v>
      </c>
    </row>
    <row r="11" customFormat="false" ht="25.5" hidden="false" customHeight="true" outlineLevel="0" collapsed="false">
      <c r="A11" s="15" t="s">
        <v>53</v>
      </c>
    </row>
    <row r="12" customFormat="false" ht="30" hidden="false" customHeight="true" outlineLevel="0" collapsed="false">
      <c r="A12" s="5" t="s">
        <v>42</v>
      </c>
      <c r="B12" s="5" t="s">
        <v>43</v>
      </c>
      <c r="C12" s="5" t="s">
        <v>44</v>
      </c>
      <c r="D12" s="5" t="s">
        <v>45</v>
      </c>
      <c r="E12" s="5" t="s">
        <v>46</v>
      </c>
      <c r="F12" s="5" t="s">
        <v>47</v>
      </c>
      <c r="G12" s="5" t="s">
        <v>48</v>
      </c>
    </row>
    <row r="13" customFormat="false" ht="15" hidden="false" customHeight="false" outlineLevel="0" collapsed="false">
      <c r="A13" s="13" t="s">
        <v>54</v>
      </c>
      <c r="B13" s="14" t="n">
        <v>34.0816</v>
      </c>
      <c r="C13" s="16" t="n">
        <f aca="false">('Turnout model'!$B$5*E13+'Turnout model'!$C$5*F13+'Turnout model'!$D$5*G13)/100</f>
        <v>37.455377</v>
      </c>
      <c r="D13" s="17" t="n">
        <f aca="false">C13-B13</f>
        <v>3.373777</v>
      </c>
      <c r="E13" s="14" t="n">
        <v>72.6718</v>
      </c>
      <c r="F13" s="14" t="n">
        <v>2.967</v>
      </c>
      <c r="G13" s="14" t="n">
        <v>28.1515</v>
      </c>
    </row>
    <row r="14" customFormat="false" ht="15" hidden="false" customHeight="false" outlineLevel="0" collapsed="false">
      <c r="A14" s="11" t="s">
        <v>55</v>
      </c>
      <c r="B14" s="12" t="n">
        <v>12.0388</v>
      </c>
      <c r="C14" s="18" t="n">
        <f aca="false">('Turnout model'!$B$5*E14+'Turnout model'!$C$5*F14+'Turnout model'!$D$5*G14)/100</f>
        <v>12.687863</v>
      </c>
      <c r="D14" s="19" t="n">
        <f aca="false">C14-B14</f>
        <v>0.649063000000002</v>
      </c>
      <c r="E14" s="12" t="n">
        <v>18.2093</v>
      </c>
      <c r="F14" s="12" t="n">
        <v>0.2386</v>
      </c>
      <c r="G14" s="12" t="n">
        <v>18.9996</v>
      </c>
    </row>
    <row r="15" customFormat="false" ht="15" hidden="false" customHeight="false" outlineLevel="0" collapsed="false">
      <c r="A15" s="13" t="s">
        <v>56</v>
      </c>
      <c r="B15" s="14" t="n">
        <v>1.6849</v>
      </c>
      <c r="C15" s="16" t="n">
        <f aca="false">('Turnout model'!$B$5*E15+'Turnout model'!$C$5*F15+'Turnout model'!$D$5*G15)/100</f>
        <v>1.644031</v>
      </c>
      <c r="D15" s="17" t="n">
        <f aca="false">C15-B15</f>
        <v>-0.040869</v>
      </c>
      <c r="E15" s="14" t="n">
        <v>1.012</v>
      </c>
      <c r="F15" s="14" t="n">
        <v>1.1069</v>
      </c>
      <c r="G15" s="14" t="n">
        <v>3.0867</v>
      </c>
    </row>
    <row r="16" customFormat="false" ht="15" hidden="false" customHeight="false" outlineLevel="0" collapsed="false">
      <c r="A16" s="11" t="s">
        <v>57</v>
      </c>
      <c r="B16" s="12" t="n">
        <v>0.8385</v>
      </c>
      <c r="C16" s="18" t="n">
        <f aca="false">('Turnout model'!$B$5*E16+'Turnout model'!$C$5*F16+'Turnout model'!$D$5*G16)/100</f>
        <v>0.906308</v>
      </c>
      <c r="D16" s="19" t="n">
        <f aca="false">C16-B16</f>
        <v>0.0678080000000001</v>
      </c>
      <c r="E16" s="12" t="n">
        <v>1.5689</v>
      </c>
      <c r="F16" s="12" t="n">
        <v>0</v>
      </c>
      <c r="G16" s="12" t="n">
        <v>1.0153</v>
      </c>
    </row>
    <row r="17" customFormat="false" ht="15" hidden="false" customHeight="false" outlineLevel="0" collapsed="false">
      <c r="A17" s="13" t="s">
        <v>58</v>
      </c>
      <c r="B17" s="14" t="n">
        <v>51.2165</v>
      </c>
      <c r="C17" s="16" t="n">
        <f aca="false">('Turnout model'!$B$5*E17+'Turnout model'!$C$5*F17+'Turnout model'!$D$5*G17)/100</f>
        <v>47.174848</v>
      </c>
      <c r="D17" s="17" t="n">
        <f aca="false">C17-B17</f>
        <v>-4.041652</v>
      </c>
      <c r="E17" s="14" t="n">
        <v>6.538</v>
      </c>
      <c r="F17" s="14" t="n">
        <v>95.6875</v>
      </c>
      <c r="G17" s="14" t="n">
        <v>48.2932</v>
      </c>
    </row>
    <row r="18" customFormat="false" ht="15" hidden="false" customHeight="false" outlineLevel="0" collapsed="false">
      <c r="A18" s="11" t="s">
        <v>51</v>
      </c>
      <c r="B18" s="12" t="n">
        <v>0.1397</v>
      </c>
      <c r="C18" s="18" t="n">
        <f aca="false">('Turnout model'!$B$5*E18+'Turnout model'!$C$5*F18+'Turnout model'!$D$5*G18)/100</f>
        <v>0.131544</v>
      </c>
      <c r="D18" s="19" t="n">
        <f aca="false">C18-B18</f>
        <v>-0.008156</v>
      </c>
      <c r="E18" s="12" t="n">
        <v>0</v>
      </c>
      <c r="F18" s="12" t="n">
        <v>0</v>
      </c>
      <c r="G18" s="12" t="n">
        <v>0.4536</v>
      </c>
    </row>
    <row r="19" customFormat="false" ht="15" hidden="false" customHeight="false" outlineLevel="0" collapsed="false">
      <c r="A19" s="8" t="s">
        <v>52</v>
      </c>
      <c r="B19" s="20" t="n">
        <f aca="false">SUM(B13:B18)</f>
        <v>100</v>
      </c>
      <c r="C19" s="20" t="n">
        <f aca="false">SUM(C13:C18)</f>
        <v>99.999971</v>
      </c>
      <c r="E19" s="20" t="n">
        <f aca="false">SUM(E13:E18)</f>
        <v>100</v>
      </c>
      <c r="F19" s="20" t="n">
        <f aca="false">SUM(F13:F18)</f>
        <v>100</v>
      </c>
      <c r="G19" s="20" t="n">
        <f aca="false">SUM(G13:G18)</f>
        <v>99.9999</v>
      </c>
    </row>
    <row r="21" customFormat="false" ht="25.5" hidden="false" customHeight="true" outlineLevel="0" collapsed="false">
      <c r="A21" s="15" t="s">
        <v>59</v>
      </c>
    </row>
    <row r="22" customFormat="false" ht="30" hidden="false" customHeight="true" outlineLevel="0" collapsed="false">
      <c r="A22" s="5" t="s">
        <v>42</v>
      </c>
      <c r="B22" s="5" t="s">
        <v>43</v>
      </c>
      <c r="C22" s="5" t="s">
        <v>44</v>
      </c>
      <c r="D22" s="5" t="s">
        <v>45</v>
      </c>
      <c r="E22" s="5" t="s">
        <v>46</v>
      </c>
      <c r="F22" s="5" t="s">
        <v>47</v>
      </c>
      <c r="G22" s="5" t="s">
        <v>48</v>
      </c>
    </row>
    <row r="23" customFormat="false" ht="15" hidden="false" customHeight="false" outlineLevel="0" collapsed="false">
      <c r="A23" s="13" t="s">
        <v>60</v>
      </c>
      <c r="B23" s="14" t="n">
        <v>43.9419</v>
      </c>
      <c r="C23" s="16" t="n">
        <f aca="false">('Turnout model'!$B$5*E23+'Turnout model'!$C$5*F23+'Turnout model'!$D$5*G23)/100</f>
        <v>40.313496</v>
      </c>
      <c r="D23" s="17" t="n">
        <f aca="false">C23-B23</f>
        <v>-3.62840399999999</v>
      </c>
      <c r="E23" s="14" t="n">
        <v>4.6677</v>
      </c>
      <c r="F23" s="14" t="n">
        <v>87.7405</v>
      </c>
      <c r="G23" s="14" t="n">
        <v>35.9177</v>
      </c>
    </row>
    <row r="24" customFormat="false" ht="15" hidden="false" customHeight="false" outlineLevel="0" collapsed="false">
      <c r="A24" s="11" t="s">
        <v>61</v>
      </c>
      <c r="B24" s="12" t="n">
        <v>10.1947</v>
      </c>
      <c r="C24" s="18" t="n">
        <f aca="false">('Turnout model'!$B$5*E24+'Turnout model'!$C$5*F24+'Turnout model'!$D$5*G24)/100</f>
        <v>9.825414</v>
      </c>
      <c r="D24" s="19" t="n">
        <f aca="false">C24-B24</f>
        <v>-0.369285999999999</v>
      </c>
      <c r="E24" s="12" t="n">
        <v>4.6098</v>
      </c>
      <c r="F24" s="12" t="n">
        <v>7.2911</v>
      </c>
      <c r="G24" s="12" t="n">
        <v>19.636</v>
      </c>
    </row>
    <row r="25" customFormat="false" ht="15" hidden="false" customHeight="false" outlineLevel="0" collapsed="false">
      <c r="A25" s="13" t="s">
        <v>62</v>
      </c>
      <c r="B25" s="14" t="n">
        <v>1.1209</v>
      </c>
      <c r="C25" s="16" t="n">
        <f aca="false">('Turnout model'!$B$5*E25+'Turnout model'!$C$5*F25+'Turnout model'!$D$5*G25)/100</f>
        <v>1.143457</v>
      </c>
      <c r="D25" s="17" t="n">
        <f aca="false">C25-B25</f>
        <v>0.0225569999999999</v>
      </c>
      <c r="E25" s="14" t="n">
        <v>1.1822</v>
      </c>
      <c r="F25" s="14" t="n">
        <v>0</v>
      </c>
      <c r="G25" s="14" t="n">
        <v>2.3531</v>
      </c>
    </row>
    <row r="26" customFormat="false" ht="15" hidden="false" customHeight="false" outlineLevel="0" collapsed="false">
      <c r="A26" s="11" t="s">
        <v>63</v>
      </c>
      <c r="B26" s="12" t="n">
        <v>0.6409</v>
      </c>
      <c r="C26" s="18" t="n">
        <f aca="false">('Turnout model'!$B$5*E26+'Turnout model'!$C$5*F26+'Turnout model'!$D$5*G26)/100</f>
        <v>0.645356</v>
      </c>
      <c r="D26" s="19" t="n">
        <f aca="false">C26-B26</f>
        <v>0.00445600000000002</v>
      </c>
      <c r="E26" s="12" t="n">
        <v>0.5625</v>
      </c>
      <c r="F26" s="12" t="n">
        <v>0</v>
      </c>
      <c r="G26" s="12" t="n">
        <v>1.4689</v>
      </c>
    </row>
    <row r="27" customFormat="false" ht="15" hidden="false" customHeight="false" outlineLevel="0" collapsed="false">
      <c r="A27" s="13" t="s">
        <v>64</v>
      </c>
      <c r="B27" s="14" t="n">
        <v>44.1016</v>
      </c>
      <c r="C27" s="16" t="n">
        <f aca="false">('Turnout model'!$B$5*E27+'Turnout model'!$C$5*F27+'Turnout model'!$D$5*G27)/100</f>
        <v>48.072345</v>
      </c>
      <c r="D27" s="17" t="n">
        <f aca="false">C27-B27</f>
        <v>3.97074500000001</v>
      </c>
      <c r="E27" s="14" t="n">
        <v>88.9779</v>
      </c>
      <c r="F27" s="14" t="n">
        <v>4.9684</v>
      </c>
      <c r="G27" s="14" t="n">
        <v>40.6244</v>
      </c>
    </row>
    <row r="28" customFormat="false" ht="15" hidden="false" customHeight="false" outlineLevel="0" collapsed="false">
      <c r="A28" s="8" t="s">
        <v>52</v>
      </c>
      <c r="B28" s="20" t="n">
        <f aca="false">SUM(B23:B27)</f>
        <v>100</v>
      </c>
      <c r="C28" s="20" t="n">
        <f aca="false">SUM(C23:C27)</f>
        <v>100.000068</v>
      </c>
      <c r="E28" s="20" t="n">
        <f aca="false">SUM(E23:E27)</f>
        <v>100.0001</v>
      </c>
      <c r="F28" s="20" t="n">
        <f aca="false">SUM(F23:F27)</f>
        <v>100</v>
      </c>
      <c r="G28" s="20" t="n">
        <f aca="false">SUM(G23:G27)</f>
        <v>100.0001</v>
      </c>
    </row>
    <row r="30" customFormat="false" ht="25.5" hidden="false" customHeight="true" outlineLevel="0" collapsed="false">
      <c r="A30" s="15" t="s">
        <v>65</v>
      </c>
    </row>
    <row r="31" customFormat="false" ht="30" hidden="false" customHeight="true" outlineLevel="0" collapsed="false">
      <c r="A31" s="5" t="s">
        <v>42</v>
      </c>
      <c r="B31" s="5" t="s">
        <v>43</v>
      </c>
      <c r="C31" s="5" t="s">
        <v>44</v>
      </c>
      <c r="D31" s="5" t="s">
        <v>45</v>
      </c>
      <c r="E31" s="5" t="s">
        <v>46</v>
      </c>
      <c r="F31" s="5" t="s">
        <v>47</v>
      </c>
      <c r="G31" s="5" t="s">
        <v>48</v>
      </c>
    </row>
    <row r="32" customFormat="false" ht="15" hidden="false" customHeight="false" outlineLevel="0" collapsed="false">
      <c r="A32" s="13" t="s">
        <v>60</v>
      </c>
      <c r="B32" s="14" t="n">
        <v>42.1349</v>
      </c>
      <c r="C32" s="16" t="n">
        <f aca="false">('Turnout model'!$B$5*E32+'Turnout model'!$C$5*F32+'Turnout model'!$D$5*G32)/100</f>
        <v>45.84732</v>
      </c>
      <c r="D32" s="17" t="n">
        <f aca="false">C32-B32</f>
        <v>3.71241999999999</v>
      </c>
      <c r="E32" s="14" t="n">
        <v>83.655</v>
      </c>
      <c r="F32" s="14" t="n">
        <v>3.5192</v>
      </c>
      <c r="G32" s="14" t="n">
        <v>41.7094</v>
      </c>
    </row>
    <row r="33" customFormat="false" ht="15" hidden="false" customHeight="false" outlineLevel="0" collapsed="false">
      <c r="A33" s="11" t="s">
        <v>61</v>
      </c>
      <c r="B33" s="12" t="n">
        <v>6.0169</v>
      </c>
      <c r="C33" s="18" t="n">
        <f aca="false">('Turnout model'!$B$5*E33+'Turnout model'!$C$5*F33+'Turnout model'!$D$5*G33)/100</f>
        <v>6.5404</v>
      </c>
      <c r="D33" s="19" t="n">
        <f aca="false">C33-B33</f>
        <v>0.5235</v>
      </c>
      <c r="E33" s="12" t="n">
        <v>11.8317</v>
      </c>
      <c r="F33" s="12" t="n">
        <v>0.3877</v>
      </c>
      <c r="G33" s="12" t="n">
        <v>6.2137</v>
      </c>
    </row>
    <row r="34" customFormat="false" ht="15" hidden="false" customHeight="false" outlineLevel="0" collapsed="false">
      <c r="A34" s="13" t="s">
        <v>62</v>
      </c>
      <c r="B34" s="14" t="n">
        <v>1.9562</v>
      </c>
      <c r="C34" s="16" t="n">
        <f aca="false">('Turnout model'!$B$5*E34+'Turnout model'!$C$5*F34+'Turnout model'!$D$5*G34)/100</f>
        <v>1.998509</v>
      </c>
      <c r="D34" s="17" t="n">
        <f aca="false">C34-B34</f>
        <v>0.0423090000000004</v>
      </c>
      <c r="E34" s="14" t="n">
        <v>2.3645</v>
      </c>
      <c r="F34" s="14" t="n">
        <v>1.2109</v>
      </c>
      <c r="G34" s="14" t="n">
        <v>2.3754</v>
      </c>
    </row>
    <row r="35" customFormat="false" ht="15" hidden="false" customHeight="false" outlineLevel="0" collapsed="false">
      <c r="A35" s="11" t="s">
        <v>63</v>
      </c>
      <c r="B35" s="12" t="n">
        <v>0.8419</v>
      </c>
      <c r="C35" s="18" t="n">
        <f aca="false">('Turnout model'!$B$5*E35+'Turnout model'!$C$5*F35+'Turnout model'!$D$5*G35)/100</f>
        <v>0.843526</v>
      </c>
      <c r="D35" s="19" t="n">
        <f aca="false">C35-B35</f>
        <v>0.00162600000000002</v>
      </c>
      <c r="E35" s="12" t="n">
        <v>0.7631</v>
      </c>
      <c r="F35" s="12" t="n">
        <v>0.3748</v>
      </c>
      <c r="G35" s="12" t="n">
        <v>1.4689</v>
      </c>
    </row>
    <row r="36" customFormat="false" ht="15" hidden="false" customHeight="false" outlineLevel="0" collapsed="false">
      <c r="A36" s="13" t="s">
        <v>64</v>
      </c>
      <c r="B36" s="14" t="n">
        <v>49.0501</v>
      </c>
      <c r="C36" s="16" t="n">
        <f aca="false">('Turnout model'!$B$5*E36+'Turnout model'!$C$5*F36+'Turnout model'!$D$5*G36)/100</f>
        <v>44.770177</v>
      </c>
      <c r="D36" s="17" t="n">
        <f aca="false">C36-B36</f>
        <v>-4.279923</v>
      </c>
      <c r="E36" s="14" t="n">
        <v>1.3856</v>
      </c>
      <c r="F36" s="14" t="n">
        <v>94.5074</v>
      </c>
      <c r="G36" s="14" t="n">
        <v>48.2325</v>
      </c>
    </row>
    <row r="37" customFormat="false" ht="15" hidden="false" customHeight="false" outlineLevel="0" collapsed="false">
      <c r="A37" s="8" t="s">
        <v>52</v>
      </c>
      <c r="B37" s="20" t="n">
        <f aca="false">SUM(B32:B36)</f>
        <v>100</v>
      </c>
      <c r="C37" s="20" t="n">
        <f aca="false">SUM(C32:C36)</f>
        <v>99.999932</v>
      </c>
      <c r="E37" s="20" t="n">
        <f aca="false">SUM(E32:E36)</f>
        <v>99.9999</v>
      </c>
      <c r="F37" s="20" t="n">
        <f aca="false">SUM(F32:F36)</f>
        <v>100</v>
      </c>
      <c r="G37" s="20" t="n">
        <f aca="false">SUM(G32:G36)</f>
        <v>99.9999</v>
      </c>
    </row>
    <row r="39" customFormat="false" ht="25.5" hidden="false" customHeight="true" outlineLevel="0" collapsed="false">
      <c r="A39" s="15" t="s">
        <v>66</v>
      </c>
    </row>
    <row r="40" customFormat="false" ht="30" hidden="false" customHeight="true" outlineLevel="0" collapsed="false">
      <c r="A40" s="5" t="s">
        <v>42</v>
      </c>
      <c r="B40" s="5" t="s">
        <v>43</v>
      </c>
      <c r="C40" s="5" t="s">
        <v>44</v>
      </c>
      <c r="D40" s="5" t="s">
        <v>45</v>
      </c>
      <c r="E40" s="5" t="s">
        <v>46</v>
      </c>
      <c r="F40" s="5" t="s">
        <v>47</v>
      </c>
      <c r="G40" s="5" t="s">
        <v>48</v>
      </c>
    </row>
    <row r="41" customFormat="false" ht="15" hidden="false" customHeight="false" outlineLevel="0" collapsed="false">
      <c r="A41" s="13" t="s">
        <v>67</v>
      </c>
      <c r="B41" s="14" t="n">
        <v>27.5974</v>
      </c>
      <c r="C41" s="16" t="n">
        <f aca="false">('Turnout model'!$B$5*E41+'Turnout model'!$C$5*F41+'Turnout model'!$D$5*G41)/100</f>
        <v>26.95763</v>
      </c>
      <c r="D41" s="17" t="n">
        <f aca="false">C41-B41</f>
        <v>-0.639770000000002</v>
      </c>
      <c r="E41" s="14" t="n">
        <v>19.9794</v>
      </c>
      <c r="F41" s="14" t="n">
        <v>32.1078</v>
      </c>
      <c r="G41" s="14" t="n">
        <v>30.6592</v>
      </c>
    </row>
    <row r="42" customFormat="false" ht="15" hidden="false" customHeight="false" outlineLevel="0" collapsed="false">
      <c r="A42" s="11" t="s">
        <v>68</v>
      </c>
      <c r="B42" s="12" t="n">
        <v>6.108</v>
      </c>
      <c r="C42" s="18" t="n">
        <f aca="false">('Turnout model'!$B$5*E42+'Turnout model'!$C$5*F42+'Turnout model'!$D$5*G42)/100</f>
        <v>5.759252</v>
      </c>
      <c r="D42" s="19" t="n">
        <f aca="false">C42-B42</f>
        <v>-0.348748000000001</v>
      </c>
      <c r="E42" s="12" t="n">
        <v>2.657</v>
      </c>
      <c r="F42" s="12" t="n">
        <v>11.8212</v>
      </c>
      <c r="G42" s="12" t="n">
        <v>3.2422</v>
      </c>
    </row>
    <row r="43" customFormat="false" ht="15" hidden="false" customHeight="false" outlineLevel="0" collapsed="false">
      <c r="A43" s="13" t="s">
        <v>69</v>
      </c>
      <c r="B43" s="14" t="n">
        <v>1.6715</v>
      </c>
      <c r="C43" s="16" t="n">
        <f aca="false">('Turnout model'!$B$5*E43+'Turnout model'!$C$5*F43+'Turnout model'!$D$5*G43)/100</f>
        <v>1.526567</v>
      </c>
      <c r="D43" s="17" t="n">
        <f aca="false">C43-B43</f>
        <v>-0.144933</v>
      </c>
      <c r="E43" s="14" t="n">
        <v>0</v>
      </c>
      <c r="F43" s="14" t="n">
        <v>2.9418</v>
      </c>
      <c r="G43" s="14" t="n">
        <v>2.0179</v>
      </c>
    </row>
    <row r="44" customFormat="false" ht="15" hidden="false" customHeight="false" outlineLevel="0" collapsed="false">
      <c r="A44" s="11" t="s">
        <v>70</v>
      </c>
      <c r="B44" s="12" t="n">
        <v>3.3843</v>
      </c>
      <c r="C44" s="18" t="n">
        <f aca="false">('Turnout model'!$B$5*E44+'Turnout model'!$C$5*F44+'Turnout model'!$D$5*G44)/100</f>
        <v>3.562021</v>
      </c>
      <c r="D44" s="19" t="n">
        <f aca="false">C44-B44</f>
        <v>0.177721</v>
      </c>
      <c r="E44" s="12" t="n">
        <v>5.3681</v>
      </c>
      <c r="F44" s="12" t="n">
        <v>1.5173</v>
      </c>
      <c r="G44" s="12" t="n">
        <v>3.3894</v>
      </c>
    </row>
    <row r="45" customFormat="false" ht="15" hidden="false" customHeight="false" outlineLevel="0" collapsed="false">
      <c r="A45" s="13" t="s">
        <v>71</v>
      </c>
      <c r="B45" s="14" t="n">
        <v>0.421</v>
      </c>
      <c r="C45" s="16" t="n">
        <f aca="false">('Turnout model'!$B$5*E45+'Turnout model'!$C$5*F45+'Turnout model'!$D$5*G45)/100</f>
        <v>0.39643</v>
      </c>
      <c r="D45" s="17" t="n">
        <f aca="false">C45-B45</f>
        <v>-0.02457</v>
      </c>
      <c r="E45" s="14" t="n">
        <v>0</v>
      </c>
      <c r="F45" s="14" t="n">
        <v>0</v>
      </c>
      <c r="G45" s="14" t="n">
        <v>1.367</v>
      </c>
    </row>
    <row r="46" customFormat="false" ht="15" hidden="false" customHeight="false" outlineLevel="0" collapsed="false">
      <c r="A46" s="11" t="s">
        <v>72</v>
      </c>
      <c r="B46" s="12" t="n">
        <v>10.3158</v>
      </c>
      <c r="C46" s="18" t="n">
        <f aca="false">('Turnout model'!$B$5*E46+'Turnout model'!$C$5*F46+'Turnout model'!$D$5*G46)/100</f>
        <v>11.338038</v>
      </c>
      <c r="D46" s="19" t="n">
        <f aca="false">C46-B46</f>
        <v>1.022238</v>
      </c>
      <c r="E46" s="12" t="n">
        <v>22.0538</v>
      </c>
      <c r="F46" s="12" t="n">
        <v>1.0974</v>
      </c>
      <c r="G46" s="12" t="n">
        <v>8.2272</v>
      </c>
    </row>
    <row r="47" customFormat="false" ht="15" hidden="false" customHeight="false" outlineLevel="0" collapsed="false">
      <c r="A47" s="13" t="s">
        <v>73</v>
      </c>
      <c r="B47" s="14" t="n">
        <v>4.1102</v>
      </c>
      <c r="C47" s="16" t="n">
        <f aca="false">('Turnout model'!$B$5*E47+'Turnout model'!$C$5*F47+'Turnout model'!$D$5*G47)/100</f>
        <v>4.042244</v>
      </c>
      <c r="D47" s="17" t="n">
        <f aca="false">C47-B47</f>
        <v>-0.0679559999999997</v>
      </c>
      <c r="E47" s="14" t="n">
        <v>3.151</v>
      </c>
      <c r="F47" s="14" t="n">
        <v>3.892</v>
      </c>
      <c r="G47" s="14" t="n">
        <v>5.4066</v>
      </c>
    </row>
    <row r="48" customFormat="false" ht="15" hidden="false" customHeight="false" outlineLevel="0" collapsed="false">
      <c r="A48" s="11" t="s">
        <v>74</v>
      </c>
      <c r="B48" s="12" t="n">
        <v>14.5851</v>
      </c>
      <c r="C48" s="18" t="n">
        <f aca="false">('Turnout model'!$B$5*E48+'Turnout model'!$C$5*F48+'Turnout model'!$D$5*G48)/100</f>
        <v>15.502893</v>
      </c>
      <c r="D48" s="19" t="n">
        <f aca="false">C48-B48</f>
        <v>0.917792999999998</v>
      </c>
      <c r="E48" s="12" t="n">
        <v>25.4742</v>
      </c>
      <c r="F48" s="12" t="n">
        <v>7.9358</v>
      </c>
      <c r="G48" s="12" t="n">
        <v>10.4431</v>
      </c>
    </row>
    <row r="49" customFormat="false" ht="15" hidden="false" customHeight="false" outlineLevel="0" collapsed="false">
      <c r="A49" s="13" t="s">
        <v>75</v>
      </c>
      <c r="B49" s="14" t="n">
        <v>11.8697</v>
      </c>
      <c r="C49" s="16" t="n">
        <f aca="false">('Turnout model'!$B$5*E49+'Turnout model'!$C$5*F49+'Turnout model'!$D$5*G49)/100</f>
        <v>11.999638</v>
      </c>
      <c r="D49" s="17" t="n">
        <f aca="false">C49-B49</f>
        <v>0.129937999999999</v>
      </c>
      <c r="E49" s="14" t="n">
        <v>13.3844</v>
      </c>
      <c r="F49" s="14" t="n">
        <v>10.803</v>
      </c>
      <c r="G49" s="14" t="n">
        <v>11.4578</v>
      </c>
    </row>
    <row r="50" customFormat="false" ht="15" hidden="false" customHeight="false" outlineLevel="0" collapsed="false">
      <c r="A50" s="11" t="s">
        <v>76</v>
      </c>
      <c r="B50" s="12" t="n">
        <v>4.0743</v>
      </c>
      <c r="C50" s="18" t="n">
        <f aca="false">('Turnout model'!$B$5*E50+'Turnout model'!$C$5*F50+'Turnout model'!$D$5*G50)/100</f>
        <v>3.828329</v>
      </c>
      <c r="D50" s="19" t="n">
        <f aca="false">C50-B50</f>
        <v>-0.245971</v>
      </c>
      <c r="E50" s="12" t="n">
        <v>0.9492</v>
      </c>
      <c r="F50" s="12" t="n">
        <v>4.8964</v>
      </c>
      <c r="G50" s="12" t="n">
        <v>6.5217</v>
      </c>
    </row>
    <row r="51" customFormat="false" ht="15" hidden="false" customHeight="false" outlineLevel="0" collapsed="false">
      <c r="A51" s="13" t="s">
        <v>77</v>
      </c>
      <c r="B51" s="14" t="n">
        <v>13.4239</v>
      </c>
      <c r="C51" s="16" t="n">
        <f aca="false">('Turnout model'!$B$5*E51+'Turnout model'!$C$5*F51+'Turnout model'!$D$5*G51)/100</f>
        <v>12.817044</v>
      </c>
      <c r="D51" s="17" t="n">
        <f aca="false">C51-B51</f>
        <v>-0.606855999999999</v>
      </c>
      <c r="E51" s="14" t="n">
        <v>6.5465</v>
      </c>
      <c r="F51" s="14" t="n">
        <v>19.3197</v>
      </c>
      <c r="G51" s="14" t="n">
        <v>14.0745</v>
      </c>
    </row>
    <row r="52" customFormat="false" ht="15" hidden="false" customHeight="false" outlineLevel="0" collapsed="false">
      <c r="A52" s="11" t="s">
        <v>51</v>
      </c>
      <c r="B52" s="12" t="n">
        <v>2.4388</v>
      </c>
      <c r="C52" s="18" t="n">
        <f aca="false">('Turnout model'!$B$5*E52+'Turnout model'!$C$5*F52+'Turnout model'!$D$5*G52)/100</f>
        <v>2.269975</v>
      </c>
      <c r="D52" s="19" t="n">
        <f aca="false">C52-B52</f>
        <v>-0.168825</v>
      </c>
      <c r="E52" s="12" t="n">
        <v>0.4364</v>
      </c>
      <c r="F52" s="12" t="n">
        <v>3.6677</v>
      </c>
      <c r="G52" s="12" t="n">
        <v>3.1935</v>
      </c>
    </row>
    <row r="53" customFormat="false" ht="15" hidden="false" customHeight="false" outlineLevel="0" collapsed="false">
      <c r="A53" s="8" t="s">
        <v>52</v>
      </c>
      <c r="B53" s="20" t="n">
        <f aca="false">SUM(B41:B52)</f>
        <v>100</v>
      </c>
      <c r="C53" s="20" t="n">
        <f aca="false">SUM(C41:C52)</f>
        <v>100.000061</v>
      </c>
      <c r="E53" s="20" t="n">
        <f aca="false">SUM(E41:E52)</f>
        <v>100</v>
      </c>
      <c r="F53" s="20" t="n">
        <f aca="false">SUM(F41:F52)</f>
        <v>100.0001</v>
      </c>
      <c r="G53" s="20" t="n">
        <f aca="false">SUM(G41:G52)</f>
        <v>100.0001</v>
      </c>
    </row>
    <row r="55" customFormat="false" ht="25.5" hidden="false" customHeight="true" outlineLevel="0" collapsed="false">
      <c r="A55" s="15" t="s">
        <v>78</v>
      </c>
    </row>
    <row r="56" customFormat="false" ht="30" hidden="false" customHeight="true" outlineLevel="0" collapsed="false">
      <c r="A56" s="5" t="s">
        <v>42</v>
      </c>
      <c r="B56" s="5" t="s">
        <v>43</v>
      </c>
      <c r="C56" s="5" t="s">
        <v>44</v>
      </c>
      <c r="D56" s="5" t="s">
        <v>45</v>
      </c>
      <c r="E56" s="5" t="s">
        <v>46</v>
      </c>
      <c r="F56" s="5" t="s">
        <v>47</v>
      </c>
      <c r="G56" s="5" t="s">
        <v>48</v>
      </c>
    </row>
    <row r="57" customFormat="false" ht="15" hidden="false" customHeight="false" outlineLevel="0" collapsed="false">
      <c r="A57" s="13" t="s">
        <v>79</v>
      </c>
      <c r="B57" s="14" t="n">
        <v>43.6421</v>
      </c>
      <c r="C57" s="16" t="n">
        <f aca="false">('Turnout model'!$B$5*E57+'Turnout model'!$C$5*F57+'Turnout model'!$D$5*G57)/100</f>
        <v>43.529457</v>
      </c>
      <c r="D57" s="17" t="n">
        <f aca="false">C57-B57</f>
        <v>-0.112642999999999</v>
      </c>
      <c r="E57" s="14" t="n">
        <v>45.082</v>
      </c>
      <c r="F57" s="14" t="n">
        <v>57.3355</v>
      </c>
      <c r="G57" s="14" t="n">
        <v>26.2073</v>
      </c>
    </row>
    <row r="58" customFormat="false" ht="15" hidden="false" customHeight="false" outlineLevel="0" collapsed="false">
      <c r="A58" s="11" t="s">
        <v>80</v>
      </c>
      <c r="B58" s="12" t="n">
        <v>56.3579</v>
      </c>
      <c r="C58" s="18" t="n">
        <f aca="false">('Turnout model'!$B$5*E58+'Turnout model'!$C$5*F58+'Turnout model'!$D$5*G58)/100</f>
        <v>56.470543</v>
      </c>
      <c r="D58" s="19" t="n">
        <f aca="false">C58-B58</f>
        <v>0.112642999999999</v>
      </c>
      <c r="E58" s="12" t="n">
        <v>54.918</v>
      </c>
      <c r="F58" s="12" t="n">
        <v>42.6645</v>
      </c>
      <c r="G58" s="12" t="n">
        <v>73.7927</v>
      </c>
    </row>
    <row r="59" customFormat="false" ht="15" hidden="false" customHeight="false" outlineLevel="0" collapsed="false">
      <c r="A59" s="8" t="s">
        <v>52</v>
      </c>
      <c r="B59" s="20" t="n">
        <f aca="false">SUM(B57:B58)</f>
        <v>100</v>
      </c>
      <c r="C59" s="20" t="n">
        <f aca="false">SUM(C57:C58)</f>
        <v>100</v>
      </c>
      <c r="E59" s="20" t="n">
        <f aca="false">SUM(E57:E58)</f>
        <v>100</v>
      </c>
      <c r="F59" s="20" t="n">
        <f aca="false">SUM(F57:F58)</f>
        <v>100</v>
      </c>
      <c r="G59" s="20" t="n">
        <f aca="false">SUM(G57:G58)</f>
        <v>100</v>
      </c>
    </row>
    <row r="61" customFormat="false" ht="25.5" hidden="false" customHeight="true" outlineLevel="0" collapsed="false">
      <c r="A61" s="15" t="s">
        <v>81</v>
      </c>
    </row>
    <row r="62" customFormat="false" ht="30" hidden="false" customHeight="true" outlineLevel="0" collapsed="false">
      <c r="A62" s="5" t="s">
        <v>42</v>
      </c>
      <c r="B62" s="5" t="s">
        <v>43</v>
      </c>
      <c r="C62" s="5" t="s">
        <v>44</v>
      </c>
      <c r="D62" s="5" t="s">
        <v>45</v>
      </c>
      <c r="E62" s="5" t="s">
        <v>46</v>
      </c>
      <c r="F62" s="5" t="s">
        <v>47</v>
      </c>
      <c r="G62" s="5" t="s">
        <v>48</v>
      </c>
    </row>
    <row r="63" customFormat="false" ht="15" hidden="false" customHeight="false" outlineLevel="0" collapsed="false">
      <c r="A63" s="13" t="s">
        <v>82</v>
      </c>
      <c r="B63" s="14" t="n">
        <v>48.2693</v>
      </c>
      <c r="C63" s="16" t="n">
        <f aca="false">('Turnout model'!$B$5*E63+'Turnout model'!$C$5*F63+'Turnout model'!$D$5*G63)/100</f>
        <v>44.118256</v>
      </c>
      <c r="D63" s="17" t="n">
        <f aca="false">C63-B63</f>
        <v>-4.151044</v>
      </c>
      <c r="E63" s="14" t="n">
        <v>2.3362</v>
      </c>
      <c r="F63" s="14" t="n">
        <v>93.7312</v>
      </c>
      <c r="G63" s="14" t="n">
        <v>45.5626</v>
      </c>
    </row>
    <row r="64" customFormat="false" ht="15" hidden="false" customHeight="false" outlineLevel="0" collapsed="false">
      <c r="A64" s="11" t="s">
        <v>83</v>
      </c>
      <c r="B64" s="12" t="n">
        <v>43.1419</v>
      </c>
      <c r="C64" s="18" t="n">
        <f aca="false">('Turnout model'!$B$5*E64+'Turnout model'!$C$5*F64+'Turnout model'!$D$5*G64)/100</f>
        <v>47.18036</v>
      </c>
      <c r="D64" s="19" t="n">
        <f aca="false">C64-B64</f>
        <v>4.03846</v>
      </c>
      <c r="E64" s="12" t="n">
        <v>88.8185</v>
      </c>
      <c r="F64" s="12" t="n">
        <v>3.4996</v>
      </c>
      <c r="G64" s="12" t="n">
        <v>39.3837</v>
      </c>
    </row>
    <row r="65" customFormat="false" ht="15" hidden="false" customHeight="false" outlineLevel="0" collapsed="false">
      <c r="A65" s="13" t="s">
        <v>84</v>
      </c>
      <c r="B65" s="14" t="n">
        <v>0.5766</v>
      </c>
      <c r="C65" s="16" t="n">
        <f aca="false">('Turnout model'!$B$5*E65+'Turnout model'!$C$5*F65+'Turnout model'!$D$5*G65)/100</f>
        <v>0.671073</v>
      </c>
      <c r="D65" s="17" t="n">
        <f aca="false">C65-B65</f>
        <v>0.0944729999999999</v>
      </c>
      <c r="E65" s="14" t="n">
        <v>1.7207</v>
      </c>
      <c r="F65" s="14" t="n">
        <v>0</v>
      </c>
      <c r="G65" s="14" t="n">
        <v>0</v>
      </c>
    </row>
    <row r="66" customFormat="false" ht="15" hidden="false" customHeight="false" outlineLevel="0" collapsed="false">
      <c r="A66" s="11" t="s">
        <v>85</v>
      </c>
      <c r="B66" s="12" t="n">
        <v>0.8497</v>
      </c>
      <c r="C66" s="18" t="n">
        <f aca="false">('Turnout model'!$B$5*E66+'Turnout model'!$C$5*F66+'Turnout model'!$D$5*G66)/100</f>
        <v>0.781221</v>
      </c>
      <c r="D66" s="19" t="n">
        <f aca="false">C66-B66</f>
        <v>-0.068479</v>
      </c>
      <c r="E66" s="12" t="n">
        <v>0</v>
      </c>
      <c r="F66" s="12" t="n">
        <v>1.1732</v>
      </c>
      <c r="G66" s="12" t="n">
        <v>1.3993</v>
      </c>
    </row>
    <row r="67" customFormat="false" ht="15" hidden="false" customHeight="false" outlineLevel="0" collapsed="false">
      <c r="A67" s="13" t="s">
        <v>86</v>
      </c>
      <c r="B67" s="14" t="n">
        <v>7.0683</v>
      </c>
      <c r="C67" s="16" t="n">
        <f aca="false">('Turnout model'!$B$5*E67+'Turnout model'!$C$5*F67+'Turnout model'!$D$5*G67)/100</f>
        <v>7.139354</v>
      </c>
      <c r="D67" s="17" t="n">
        <f aca="false">C67-B67</f>
        <v>0.0710540000000011</v>
      </c>
      <c r="E67" s="14" t="n">
        <v>6.8433</v>
      </c>
      <c r="F67" s="14" t="n">
        <v>1.596</v>
      </c>
      <c r="G67" s="14" t="n">
        <v>13.6543</v>
      </c>
    </row>
    <row r="68" customFormat="false" ht="15" hidden="false" customHeight="false" outlineLevel="0" collapsed="false">
      <c r="A68" s="8" t="s">
        <v>52</v>
      </c>
      <c r="B68" s="20" t="n">
        <f aca="false">SUM(B63:B67)</f>
        <v>99.9058</v>
      </c>
      <c r="C68" s="20" t="n">
        <f aca="false">SUM(C63:C67)</f>
        <v>99.890264</v>
      </c>
      <c r="E68" s="20" t="n">
        <f aca="false">SUM(E63:E67)</f>
        <v>99.7187</v>
      </c>
      <c r="F68" s="20" t="n">
        <f aca="false">SUM(F63:F67)</f>
        <v>100</v>
      </c>
      <c r="G68" s="20" t="n">
        <f aca="false">SUM(G63:G67)</f>
        <v>99.9999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8" min="2" style="0" width="11"/>
  </cols>
  <sheetData>
    <row r="1" customFormat="false" ht="16.15" hidden="false" customHeight="false" outlineLevel="0" collapsed="false">
      <c r="A1" s="1" t="s">
        <v>87</v>
      </c>
    </row>
    <row r="2" customFormat="false" ht="25.5" hidden="false" customHeight="true" outlineLevel="0" collapsed="false">
      <c r="A2" s="4" t="s">
        <v>88</v>
      </c>
    </row>
    <row r="4" customFormat="false" ht="24" hidden="false" customHeight="true" outlineLevel="0" collapsed="false">
      <c r="A4" s="21" t="s">
        <v>41</v>
      </c>
    </row>
    <row r="5" customFormat="false" ht="30" hidden="false" customHeight="true" outlineLevel="0" collapsed="false">
      <c r="A5" s="5" t="s">
        <v>42</v>
      </c>
      <c r="B5" s="5" t="s">
        <v>89</v>
      </c>
      <c r="C5" s="5" t="s">
        <v>90</v>
      </c>
      <c r="D5" s="5" t="s">
        <v>91</v>
      </c>
      <c r="E5" s="5" t="s">
        <v>46</v>
      </c>
      <c r="F5" s="5" t="s">
        <v>47</v>
      </c>
      <c r="G5" s="5" t="s">
        <v>48</v>
      </c>
      <c r="H5" s="5" t="s">
        <v>92</v>
      </c>
      <c r="I5" s="5" t="s">
        <v>93</v>
      </c>
      <c r="J5" s="5" t="s">
        <v>94</v>
      </c>
      <c r="K5" s="5" t="s">
        <v>95</v>
      </c>
      <c r="L5" s="5" t="s">
        <v>96</v>
      </c>
      <c r="M5" s="5" t="s">
        <v>97</v>
      </c>
      <c r="N5" s="5" t="s">
        <v>98</v>
      </c>
      <c r="O5" s="5" t="s">
        <v>99</v>
      </c>
      <c r="P5" s="5" t="s">
        <v>100</v>
      </c>
      <c r="Q5" s="5" t="s">
        <v>101</v>
      </c>
      <c r="R5" s="5" t="s">
        <v>102</v>
      </c>
    </row>
    <row r="6" customFormat="false" ht="15" hidden="false" customHeight="false" outlineLevel="0" collapsed="false">
      <c r="A6" s="22" t="s">
        <v>49</v>
      </c>
      <c r="B6" s="23" t="n">
        <v>30.2754</v>
      </c>
      <c r="C6" s="23" t="n">
        <v>35.5621</v>
      </c>
      <c r="D6" s="23" t="n">
        <v>26.1814</v>
      </c>
      <c r="E6" s="23" t="n">
        <v>4.8035</v>
      </c>
      <c r="F6" s="23" t="n">
        <v>61.0752</v>
      </c>
      <c r="G6" s="23" t="n">
        <v>22.2974</v>
      </c>
      <c r="H6" s="23" t="n">
        <v>29.5604</v>
      </c>
      <c r="I6" s="23" t="n">
        <v>35.6157</v>
      </c>
      <c r="J6" s="23" t="n">
        <v>18.2113</v>
      </c>
      <c r="K6" s="23" t="n">
        <v>36.2416</v>
      </c>
      <c r="L6" s="23" t="n">
        <v>37.5479</v>
      </c>
      <c r="M6" s="23" t="n">
        <v>30.5938</v>
      </c>
      <c r="N6" s="23" t="n">
        <v>23.6715</v>
      </c>
      <c r="O6" s="23" t="n">
        <v>28.0602</v>
      </c>
      <c r="P6" s="23" t="n">
        <v>30.6327</v>
      </c>
      <c r="Q6" s="23" t="n">
        <v>33.9106</v>
      </c>
      <c r="R6" s="23" t="n">
        <v>25.0996</v>
      </c>
    </row>
    <row r="7" customFormat="false" ht="15" hidden="false" customHeight="false" outlineLevel="0" collapsed="false">
      <c r="A7" s="24" t="s">
        <v>50</v>
      </c>
      <c r="B7" s="25" t="n">
        <v>56.6756</v>
      </c>
      <c r="C7" s="25" t="n">
        <v>50.3333</v>
      </c>
      <c r="D7" s="25" t="n">
        <v>61.5869</v>
      </c>
      <c r="E7" s="25" t="n">
        <v>87.2224</v>
      </c>
      <c r="F7" s="25" t="n">
        <v>23.3329</v>
      </c>
      <c r="G7" s="25" t="n">
        <v>62.0786</v>
      </c>
      <c r="H7" s="25" t="n">
        <v>58.234</v>
      </c>
      <c r="I7" s="25" t="n">
        <v>49.6893</v>
      </c>
      <c r="J7" s="25" t="n">
        <v>60.9239</v>
      </c>
      <c r="K7" s="25" t="n">
        <v>52.9785</v>
      </c>
      <c r="L7" s="25" t="n">
        <v>53.0942</v>
      </c>
      <c r="M7" s="25" t="n">
        <v>41.8485</v>
      </c>
      <c r="N7" s="25" t="n">
        <v>74.0958</v>
      </c>
      <c r="O7" s="25" t="n">
        <v>58.374</v>
      </c>
      <c r="P7" s="25" t="n">
        <v>55.1292</v>
      </c>
      <c r="Q7" s="25" t="n">
        <v>55.5349</v>
      </c>
      <c r="R7" s="25" t="n">
        <v>58.2996</v>
      </c>
    </row>
    <row r="8" customFormat="false" ht="15" hidden="false" customHeight="false" outlineLevel="0" collapsed="false">
      <c r="A8" s="22" t="s">
        <v>51</v>
      </c>
      <c r="B8" s="23" t="n">
        <v>13.0491</v>
      </c>
      <c r="C8" s="23" t="n">
        <v>14.1046</v>
      </c>
      <c r="D8" s="23" t="n">
        <v>12.2317</v>
      </c>
      <c r="E8" s="23" t="n">
        <v>7.9741</v>
      </c>
      <c r="F8" s="23" t="n">
        <v>15.5919</v>
      </c>
      <c r="G8" s="23" t="n">
        <v>15.624</v>
      </c>
      <c r="H8" s="23" t="n">
        <v>12.2056</v>
      </c>
      <c r="I8" s="23" t="n">
        <v>14.6949</v>
      </c>
      <c r="J8" s="23" t="n">
        <v>20.8647</v>
      </c>
      <c r="K8" s="23" t="n">
        <v>10.78</v>
      </c>
      <c r="L8" s="23" t="n">
        <v>9.3579</v>
      </c>
      <c r="M8" s="23" t="n">
        <v>27.5577</v>
      </c>
      <c r="N8" s="23" t="n">
        <v>2.2326</v>
      </c>
      <c r="O8" s="23" t="n">
        <v>13.5658</v>
      </c>
      <c r="P8" s="23" t="n">
        <v>14.238</v>
      </c>
      <c r="Q8" s="23" t="n">
        <v>10.5545</v>
      </c>
      <c r="R8" s="23" t="n">
        <v>16.6008</v>
      </c>
    </row>
    <row r="10" customFormat="false" ht="24" hidden="false" customHeight="true" outlineLevel="0" collapsed="false">
      <c r="A10" s="21" t="s">
        <v>53</v>
      </c>
    </row>
    <row r="11" customFormat="false" ht="30" hidden="false" customHeight="true" outlineLevel="0" collapsed="false">
      <c r="A11" s="5" t="s">
        <v>42</v>
      </c>
      <c r="B11" s="5" t="s">
        <v>89</v>
      </c>
      <c r="C11" s="5" t="s">
        <v>90</v>
      </c>
      <c r="D11" s="5" t="s">
        <v>91</v>
      </c>
      <c r="E11" s="5" t="s">
        <v>46</v>
      </c>
      <c r="F11" s="5" t="s">
        <v>47</v>
      </c>
      <c r="G11" s="5" t="s">
        <v>48</v>
      </c>
      <c r="H11" s="5" t="s">
        <v>92</v>
      </c>
      <c r="I11" s="5" t="s">
        <v>93</v>
      </c>
      <c r="J11" s="5" t="s">
        <v>94</v>
      </c>
      <c r="K11" s="5" t="s">
        <v>95</v>
      </c>
      <c r="L11" s="5" t="s">
        <v>96</v>
      </c>
      <c r="M11" s="5" t="s">
        <v>97</v>
      </c>
      <c r="N11" s="5" t="s">
        <v>98</v>
      </c>
      <c r="O11" s="5" t="s">
        <v>99</v>
      </c>
      <c r="P11" s="5" t="s">
        <v>100</v>
      </c>
      <c r="Q11" s="5" t="s">
        <v>101</v>
      </c>
      <c r="R11" s="5" t="s">
        <v>102</v>
      </c>
    </row>
    <row r="12" customFormat="false" ht="15" hidden="false" customHeight="false" outlineLevel="0" collapsed="false">
      <c r="A12" s="22" t="s">
        <v>54</v>
      </c>
      <c r="B12" s="23" t="n">
        <v>34.0816</v>
      </c>
      <c r="C12" s="23" t="n">
        <v>34.9706</v>
      </c>
      <c r="D12" s="23" t="n">
        <v>33.3932</v>
      </c>
      <c r="E12" s="23" t="n">
        <v>72.6718</v>
      </c>
      <c r="F12" s="23" t="n">
        <v>2.967</v>
      </c>
      <c r="G12" s="23" t="n">
        <v>28.1515</v>
      </c>
      <c r="H12" s="23" t="n">
        <v>36.202</v>
      </c>
      <c r="I12" s="23" t="n">
        <v>29.5759</v>
      </c>
      <c r="J12" s="23" t="n">
        <v>45.031</v>
      </c>
      <c r="K12" s="23" t="n">
        <v>4.9035</v>
      </c>
      <c r="L12" s="23" t="n">
        <v>9.718</v>
      </c>
      <c r="M12" s="23" t="n">
        <v>15.8956</v>
      </c>
      <c r="N12" s="23" t="n">
        <v>37.0019</v>
      </c>
      <c r="O12" s="23" t="n">
        <v>41.6882</v>
      </c>
      <c r="P12" s="23" t="n">
        <v>41.3079</v>
      </c>
      <c r="Q12" s="23" t="n">
        <v>36.363</v>
      </c>
      <c r="R12" s="23" t="n">
        <v>30.8334</v>
      </c>
    </row>
    <row r="13" customFormat="false" ht="15" hidden="false" customHeight="false" outlineLevel="0" collapsed="false">
      <c r="A13" s="24" t="s">
        <v>55</v>
      </c>
      <c r="B13" s="25" t="n">
        <v>12.0388</v>
      </c>
      <c r="C13" s="25" t="n">
        <v>10.2347</v>
      </c>
      <c r="D13" s="25" t="n">
        <v>13.4359</v>
      </c>
      <c r="E13" s="25" t="n">
        <v>18.2093</v>
      </c>
      <c r="F13" s="25" t="n">
        <v>0.2386</v>
      </c>
      <c r="G13" s="25" t="n">
        <v>18.9996</v>
      </c>
      <c r="H13" s="25" t="n">
        <v>10.6833</v>
      </c>
      <c r="I13" s="25" t="n">
        <v>12.2475</v>
      </c>
      <c r="J13" s="25" t="n">
        <v>1.5184</v>
      </c>
      <c r="K13" s="25" t="n">
        <v>44.4922</v>
      </c>
      <c r="L13" s="25" t="n">
        <v>12.0051</v>
      </c>
      <c r="M13" s="25" t="n">
        <v>24.1667</v>
      </c>
      <c r="N13" s="25" t="n">
        <v>17.4676</v>
      </c>
      <c r="O13" s="25" t="n">
        <v>11.53</v>
      </c>
      <c r="P13" s="25" t="n">
        <v>8.4986</v>
      </c>
      <c r="Q13" s="25" t="n">
        <v>14.4412</v>
      </c>
      <c r="R13" s="25" t="n">
        <v>8.6183</v>
      </c>
    </row>
    <row r="14" customFormat="false" ht="15" hidden="false" customHeight="false" outlineLevel="0" collapsed="false">
      <c r="A14" s="22" t="s">
        <v>56</v>
      </c>
      <c r="B14" s="23" t="n">
        <v>1.6849</v>
      </c>
      <c r="C14" s="23" t="n">
        <v>2.0868</v>
      </c>
      <c r="D14" s="23" t="n">
        <v>1.3737</v>
      </c>
      <c r="E14" s="23" t="n">
        <v>1.012</v>
      </c>
      <c r="F14" s="23" t="n">
        <v>1.1069</v>
      </c>
      <c r="G14" s="23" t="n">
        <v>3.0867</v>
      </c>
      <c r="H14" s="23" t="n">
        <v>1.4726</v>
      </c>
      <c r="I14" s="23" t="n">
        <v>3.6063</v>
      </c>
      <c r="J14" s="23" t="n">
        <v>0</v>
      </c>
      <c r="K14" s="23" t="n">
        <v>0</v>
      </c>
      <c r="L14" s="23" t="n">
        <v>0.8325</v>
      </c>
      <c r="M14" s="23" t="n">
        <v>0</v>
      </c>
      <c r="N14" s="23" t="n">
        <v>1.1529</v>
      </c>
      <c r="O14" s="23" t="n">
        <v>4.3996</v>
      </c>
      <c r="P14" s="23" t="n">
        <v>1.1406</v>
      </c>
      <c r="Q14" s="23" t="n">
        <v>1.6477</v>
      </c>
      <c r="R14" s="23" t="n">
        <v>1.7378</v>
      </c>
    </row>
    <row r="15" customFormat="false" ht="15" hidden="false" customHeight="false" outlineLevel="0" collapsed="false">
      <c r="A15" s="24" t="s">
        <v>57</v>
      </c>
      <c r="B15" s="25" t="n">
        <v>0.8385</v>
      </c>
      <c r="C15" s="25" t="n">
        <v>0.2599</v>
      </c>
      <c r="D15" s="25" t="n">
        <v>1.2865</v>
      </c>
      <c r="E15" s="25" t="n">
        <v>1.5689</v>
      </c>
      <c r="F15" s="25" t="n">
        <v>0</v>
      </c>
      <c r="G15" s="25" t="n">
        <v>1.0153</v>
      </c>
      <c r="H15" s="25" t="n">
        <v>0.9992</v>
      </c>
      <c r="I15" s="25" t="n">
        <v>0.6638</v>
      </c>
      <c r="J15" s="25" t="n">
        <v>0</v>
      </c>
      <c r="K15" s="25" t="n">
        <v>0</v>
      </c>
      <c r="L15" s="25" t="n">
        <v>0</v>
      </c>
      <c r="M15" s="25" t="n">
        <v>3.7401</v>
      </c>
      <c r="N15" s="25" t="n">
        <v>1.0797</v>
      </c>
      <c r="O15" s="25" t="n">
        <v>0</v>
      </c>
      <c r="P15" s="25" t="n">
        <v>0.9026</v>
      </c>
      <c r="Q15" s="25" t="n">
        <v>0.895</v>
      </c>
      <c r="R15" s="25" t="n">
        <v>0.7579</v>
      </c>
    </row>
    <row r="16" customFormat="false" ht="15" hidden="false" customHeight="false" outlineLevel="0" collapsed="false">
      <c r="A16" s="22" t="s">
        <v>58</v>
      </c>
      <c r="B16" s="23" t="n">
        <v>51.2165</v>
      </c>
      <c r="C16" s="23" t="n">
        <v>52.448</v>
      </c>
      <c r="D16" s="23" t="n">
        <v>50.2629</v>
      </c>
      <c r="E16" s="23" t="n">
        <v>6.538</v>
      </c>
      <c r="F16" s="23" t="n">
        <v>95.6875</v>
      </c>
      <c r="G16" s="23" t="n">
        <v>48.2932</v>
      </c>
      <c r="H16" s="23" t="n">
        <v>50.4504</v>
      </c>
      <c r="I16" s="23" t="n">
        <v>53.9065</v>
      </c>
      <c r="J16" s="23" t="n">
        <v>53.4506</v>
      </c>
      <c r="K16" s="23" t="n">
        <v>50.6043</v>
      </c>
      <c r="L16" s="23" t="n">
        <v>77.4444</v>
      </c>
      <c r="M16" s="23" t="n">
        <v>54.5265</v>
      </c>
      <c r="N16" s="23" t="n">
        <v>43.2979</v>
      </c>
      <c r="O16" s="23" t="n">
        <v>42.3823</v>
      </c>
      <c r="P16" s="23" t="n">
        <v>48.1503</v>
      </c>
      <c r="Q16" s="23" t="n">
        <v>46.4152</v>
      </c>
      <c r="R16" s="23" t="n">
        <v>58.0526</v>
      </c>
    </row>
    <row r="17" customFormat="false" ht="15" hidden="false" customHeight="false" outlineLevel="0" collapsed="false">
      <c r="A17" s="24" t="s">
        <v>51</v>
      </c>
      <c r="B17" s="25" t="n">
        <v>0.1397</v>
      </c>
      <c r="C17" s="25" t="n">
        <v>0</v>
      </c>
      <c r="D17" s="25" t="n">
        <v>0.2479</v>
      </c>
      <c r="E17" s="25" t="n">
        <v>0</v>
      </c>
      <c r="F17" s="25" t="n">
        <v>0</v>
      </c>
      <c r="G17" s="25" t="n">
        <v>0.4536</v>
      </c>
      <c r="H17" s="25" t="n">
        <v>0.1925</v>
      </c>
      <c r="I17" s="25" t="n">
        <v>0</v>
      </c>
      <c r="J17" s="25" t="n">
        <v>0</v>
      </c>
      <c r="K17" s="25" t="n">
        <v>0</v>
      </c>
      <c r="L17" s="25" t="n">
        <v>0</v>
      </c>
      <c r="M17" s="25" t="n">
        <v>1.671</v>
      </c>
      <c r="N17" s="25" t="n">
        <v>0</v>
      </c>
      <c r="O17" s="25" t="n">
        <v>0</v>
      </c>
      <c r="P17" s="25" t="n">
        <v>0</v>
      </c>
      <c r="Q17" s="25" t="n">
        <v>0.2378</v>
      </c>
      <c r="R17" s="25" t="n">
        <v>0</v>
      </c>
    </row>
    <row r="19" customFormat="false" ht="24" hidden="false" customHeight="true" outlineLevel="0" collapsed="false">
      <c r="A19" s="21" t="s">
        <v>59</v>
      </c>
    </row>
    <row r="20" customFormat="false" ht="30" hidden="false" customHeight="true" outlineLevel="0" collapsed="false">
      <c r="A20" s="5" t="s">
        <v>42</v>
      </c>
      <c r="B20" s="5" t="s">
        <v>89</v>
      </c>
      <c r="C20" s="5" t="s">
        <v>90</v>
      </c>
      <c r="D20" s="5" t="s">
        <v>91</v>
      </c>
      <c r="E20" s="5" t="s">
        <v>46</v>
      </c>
      <c r="F20" s="5" t="s">
        <v>47</v>
      </c>
      <c r="G20" s="5" t="s">
        <v>48</v>
      </c>
      <c r="H20" s="5" t="s">
        <v>92</v>
      </c>
      <c r="I20" s="5" t="s">
        <v>93</v>
      </c>
      <c r="J20" s="5" t="s">
        <v>94</v>
      </c>
      <c r="K20" s="5" t="s">
        <v>95</v>
      </c>
      <c r="L20" s="5" t="s">
        <v>96</v>
      </c>
      <c r="M20" s="5" t="s">
        <v>97</v>
      </c>
      <c r="N20" s="5" t="s">
        <v>98</v>
      </c>
      <c r="O20" s="5" t="s">
        <v>99</v>
      </c>
      <c r="P20" s="5" t="s">
        <v>100</v>
      </c>
      <c r="Q20" s="5" t="s">
        <v>101</v>
      </c>
      <c r="R20" s="5" t="s">
        <v>102</v>
      </c>
    </row>
    <row r="21" customFormat="false" ht="15" hidden="false" customHeight="false" outlineLevel="0" collapsed="false">
      <c r="A21" s="22" t="s">
        <v>60</v>
      </c>
      <c r="B21" s="23" t="n">
        <v>43.9419</v>
      </c>
      <c r="C21" s="23" t="n">
        <v>47.7501</v>
      </c>
      <c r="D21" s="23" t="n">
        <v>40.9929</v>
      </c>
      <c r="E21" s="23" t="n">
        <v>4.6677</v>
      </c>
      <c r="F21" s="23" t="n">
        <v>87.7405</v>
      </c>
      <c r="G21" s="23" t="n">
        <v>35.9177</v>
      </c>
      <c r="H21" s="23" t="n">
        <v>43.967</v>
      </c>
      <c r="I21" s="23" t="n">
        <v>42.9736</v>
      </c>
      <c r="J21" s="23" t="n">
        <v>50.344</v>
      </c>
      <c r="K21" s="23" t="n">
        <v>39.4732</v>
      </c>
      <c r="L21" s="23" t="n">
        <v>64.4809</v>
      </c>
      <c r="M21" s="23" t="n">
        <v>37.3773</v>
      </c>
      <c r="N21" s="23" t="n">
        <v>33.5637</v>
      </c>
      <c r="O21" s="23" t="n">
        <v>37.15</v>
      </c>
      <c r="P21" s="23" t="n">
        <v>44.3669</v>
      </c>
      <c r="Q21" s="23" t="n">
        <v>43.4599</v>
      </c>
      <c r="R21" s="23" t="n">
        <v>44.6281</v>
      </c>
    </row>
    <row r="22" customFormat="false" ht="15" hidden="false" customHeight="false" outlineLevel="0" collapsed="false">
      <c r="A22" s="24" t="s">
        <v>61</v>
      </c>
      <c r="B22" s="25" t="n">
        <v>10.1947</v>
      </c>
      <c r="C22" s="25" t="n">
        <v>8.5172</v>
      </c>
      <c r="D22" s="25" t="n">
        <v>11.4938</v>
      </c>
      <c r="E22" s="25" t="n">
        <v>4.6098</v>
      </c>
      <c r="F22" s="25" t="n">
        <v>7.2911</v>
      </c>
      <c r="G22" s="25" t="n">
        <v>19.636</v>
      </c>
      <c r="H22" s="25" t="n">
        <v>10.1598</v>
      </c>
      <c r="I22" s="25" t="n">
        <v>9.715</v>
      </c>
      <c r="J22" s="25" t="n">
        <v>11.3172</v>
      </c>
      <c r="K22" s="25" t="n">
        <v>11.1311</v>
      </c>
      <c r="L22" s="25" t="n">
        <v>10.1278</v>
      </c>
      <c r="M22" s="25" t="n">
        <v>18.4858</v>
      </c>
      <c r="N22" s="25" t="n">
        <v>13.1866</v>
      </c>
      <c r="O22" s="25" t="n">
        <v>10.3407</v>
      </c>
      <c r="P22" s="25" t="n">
        <v>7.7499</v>
      </c>
      <c r="Q22" s="25" t="n">
        <v>6.9938</v>
      </c>
      <c r="R22" s="25" t="n">
        <v>14.7521</v>
      </c>
    </row>
    <row r="23" customFormat="false" ht="15" hidden="false" customHeight="false" outlineLevel="0" collapsed="false">
      <c r="A23" s="22" t="s">
        <v>62</v>
      </c>
      <c r="B23" s="23" t="n">
        <v>1.1209</v>
      </c>
      <c r="C23" s="23" t="n">
        <v>0.2599</v>
      </c>
      <c r="D23" s="23" t="n">
        <v>1.7876</v>
      </c>
      <c r="E23" s="23" t="n">
        <v>1.1822</v>
      </c>
      <c r="F23" s="23" t="n">
        <v>0</v>
      </c>
      <c r="G23" s="23" t="n">
        <v>2.3531</v>
      </c>
      <c r="H23" s="23" t="n">
        <v>0.5124</v>
      </c>
      <c r="I23" s="23" t="n">
        <v>4.3831</v>
      </c>
      <c r="J23" s="23" t="n">
        <v>0</v>
      </c>
      <c r="K23" s="23" t="n">
        <v>0</v>
      </c>
      <c r="L23" s="23" t="n">
        <v>0</v>
      </c>
      <c r="M23" s="23" t="n">
        <v>7.6022</v>
      </c>
      <c r="N23" s="23" t="n">
        <v>0</v>
      </c>
      <c r="O23" s="23" t="n">
        <v>0</v>
      </c>
      <c r="P23" s="23" t="n">
        <v>1.1056</v>
      </c>
      <c r="Q23" s="23" t="n">
        <v>1.9081</v>
      </c>
      <c r="R23" s="23" t="n">
        <v>0</v>
      </c>
    </row>
    <row r="24" customFormat="false" ht="15" hidden="false" customHeight="false" outlineLevel="0" collapsed="false">
      <c r="A24" s="24" t="s">
        <v>63</v>
      </c>
      <c r="B24" s="25" t="n">
        <v>0.6409</v>
      </c>
      <c r="C24" s="25" t="n">
        <v>0.4319</v>
      </c>
      <c r="D24" s="25" t="n">
        <v>0.8028</v>
      </c>
      <c r="E24" s="25" t="n">
        <v>0.5625</v>
      </c>
      <c r="F24" s="25" t="n">
        <v>0</v>
      </c>
      <c r="G24" s="25" t="n">
        <v>1.4689</v>
      </c>
      <c r="H24" s="25" t="n">
        <v>0.8832</v>
      </c>
      <c r="I24" s="25" t="n">
        <v>0</v>
      </c>
      <c r="J24" s="25" t="n">
        <v>0</v>
      </c>
      <c r="K24" s="25" t="n">
        <v>0</v>
      </c>
      <c r="L24" s="25" t="n">
        <v>0</v>
      </c>
      <c r="M24" s="25" t="n">
        <v>5.4112</v>
      </c>
      <c r="N24" s="25" t="n">
        <v>0</v>
      </c>
      <c r="O24" s="25" t="n">
        <v>0</v>
      </c>
      <c r="P24" s="25" t="n">
        <v>0.4294</v>
      </c>
      <c r="Q24" s="25" t="n">
        <v>0.5587</v>
      </c>
      <c r="R24" s="25" t="n">
        <v>0.7579</v>
      </c>
    </row>
    <row r="25" customFormat="false" ht="15" hidden="false" customHeight="false" outlineLevel="0" collapsed="false">
      <c r="A25" s="22" t="s">
        <v>64</v>
      </c>
      <c r="B25" s="23" t="n">
        <v>44.1016</v>
      </c>
      <c r="C25" s="23" t="n">
        <v>43.0409</v>
      </c>
      <c r="D25" s="23" t="n">
        <v>44.923</v>
      </c>
      <c r="E25" s="23" t="n">
        <v>88.9779</v>
      </c>
      <c r="F25" s="23" t="n">
        <v>4.9684</v>
      </c>
      <c r="G25" s="23" t="n">
        <v>40.6244</v>
      </c>
      <c r="H25" s="23" t="n">
        <v>44.4776</v>
      </c>
      <c r="I25" s="23" t="n">
        <v>42.9283</v>
      </c>
      <c r="J25" s="23" t="n">
        <v>38.3388</v>
      </c>
      <c r="K25" s="23" t="n">
        <v>49.3957</v>
      </c>
      <c r="L25" s="23" t="n">
        <v>25.3913</v>
      </c>
      <c r="M25" s="23" t="n">
        <v>31.1236</v>
      </c>
      <c r="N25" s="23" t="n">
        <v>53.2497</v>
      </c>
      <c r="O25" s="23" t="n">
        <v>52.5093</v>
      </c>
      <c r="P25" s="23" t="n">
        <v>46.3481</v>
      </c>
      <c r="Q25" s="23" t="n">
        <v>47.0795</v>
      </c>
      <c r="R25" s="23" t="n">
        <v>39.8619</v>
      </c>
    </row>
    <row r="27" customFormat="false" ht="24" hidden="false" customHeight="true" outlineLevel="0" collapsed="false">
      <c r="A27" s="21" t="s">
        <v>65</v>
      </c>
    </row>
    <row r="28" customFormat="false" ht="30" hidden="false" customHeight="true" outlineLevel="0" collapsed="false">
      <c r="A28" s="5" t="s">
        <v>42</v>
      </c>
      <c r="B28" s="5" t="s">
        <v>89</v>
      </c>
      <c r="C28" s="5" t="s">
        <v>90</v>
      </c>
      <c r="D28" s="5" t="s">
        <v>91</v>
      </c>
      <c r="E28" s="5" t="s">
        <v>46</v>
      </c>
      <c r="F28" s="5" t="s">
        <v>47</v>
      </c>
      <c r="G28" s="5" t="s">
        <v>48</v>
      </c>
      <c r="H28" s="5" t="s">
        <v>92</v>
      </c>
      <c r="I28" s="5" t="s">
        <v>93</v>
      </c>
      <c r="J28" s="5" t="s">
        <v>94</v>
      </c>
      <c r="K28" s="5" t="s">
        <v>95</v>
      </c>
      <c r="L28" s="5" t="s">
        <v>96</v>
      </c>
      <c r="M28" s="5" t="s">
        <v>97</v>
      </c>
      <c r="N28" s="5" t="s">
        <v>98</v>
      </c>
      <c r="O28" s="5" t="s">
        <v>99</v>
      </c>
      <c r="P28" s="5" t="s">
        <v>100</v>
      </c>
      <c r="Q28" s="5" t="s">
        <v>101</v>
      </c>
      <c r="R28" s="5" t="s">
        <v>102</v>
      </c>
    </row>
    <row r="29" customFormat="false" ht="15" hidden="false" customHeight="false" outlineLevel="0" collapsed="false">
      <c r="A29" s="22" t="s">
        <v>60</v>
      </c>
      <c r="B29" s="23" t="n">
        <v>42.1349</v>
      </c>
      <c r="C29" s="23" t="n">
        <v>39.6913</v>
      </c>
      <c r="D29" s="23" t="n">
        <v>44.0271</v>
      </c>
      <c r="E29" s="23" t="n">
        <v>83.655</v>
      </c>
      <c r="F29" s="23" t="n">
        <v>3.5192</v>
      </c>
      <c r="G29" s="23" t="n">
        <v>41.7094</v>
      </c>
      <c r="H29" s="23" t="n">
        <v>44.8543</v>
      </c>
      <c r="I29" s="23" t="n">
        <v>37.0481</v>
      </c>
      <c r="J29" s="23" t="n">
        <v>41.3757</v>
      </c>
      <c r="K29" s="23" t="n">
        <v>19.7372</v>
      </c>
      <c r="L29" s="23" t="n">
        <v>14.9275</v>
      </c>
      <c r="M29" s="23" t="n">
        <v>37.7637</v>
      </c>
      <c r="N29" s="23" t="n">
        <v>48.2716</v>
      </c>
      <c r="O29" s="23" t="n">
        <v>48.9415</v>
      </c>
      <c r="P29" s="23" t="n">
        <v>47.1892</v>
      </c>
      <c r="Q29" s="23" t="n">
        <v>45.392</v>
      </c>
      <c r="R29" s="23" t="n">
        <v>37.4976</v>
      </c>
    </row>
    <row r="30" customFormat="false" ht="15" hidden="false" customHeight="false" outlineLevel="0" collapsed="false">
      <c r="A30" s="24" t="s">
        <v>61</v>
      </c>
      <c r="B30" s="25" t="n">
        <v>6.0169</v>
      </c>
      <c r="C30" s="25" t="n">
        <v>6.2401</v>
      </c>
      <c r="D30" s="25" t="n">
        <v>5.8441</v>
      </c>
      <c r="E30" s="25" t="n">
        <v>11.8317</v>
      </c>
      <c r="F30" s="25" t="n">
        <v>0.3877</v>
      </c>
      <c r="G30" s="25" t="n">
        <v>6.2137</v>
      </c>
      <c r="H30" s="25" t="n">
        <v>4.5996</v>
      </c>
      <c r="I30" s="25" t="n">
        <v>6.7103</v>
      </c>
      <c r="J30" s="25" t="n">
        <v>0</v>
      </c>
      <c r="K30" s="25" t="n">
        <v>32.3394</v>
      </c>
      <c r="L30" s="25" t="n">
        <v>9.5186</v>
      </c>
      <c r="M30" s="25" t="n">
        <v>5.5643</v>
      </c>
      <c r="N30" s="25" t="n">
        <v>7.8976</v>
      </c>
      <c r="O30" s="25" t="n">
        <v>6.0718</v>
      </c>
      <c r="P30" s="25" t="n">
        <v>4.3846</v>
      </c>
      <c r="Q30" s="25" t="n">
        <v>7.5148</v>
      </c>
      <c r="R30" s="25" t="n">
        <v>3.8844</v>
      </c>
    </row>
    <row r="31" customFormat="false" ht="15" hidden="false" customHeight="false" outlineLevel="0" collapsed="false">
      <c r="A31" s="22" t="s">
        <v>62</v>
      </c>
      <c r="B31" s="23" t="n">
        <v>1.9562</v>
      </c>
      <c r="C31" s="23" t="n">
        <v>1.5698</v>
      </c>
      <c r="D31" s="23" t="n">
        <v>2.2554</v>
      </c>
      <c r="E31" s="23" t="n">
        <v>2.3645</v>
      </c>
      <c r="F31" s="23" t="n">
        <v>1.2109</v>
      </c>
      <c r="G31" s="23" t="n">
        <v>2.3754</v>
      </c>
      <c r="H31" s="23" t="n">
        <v>1.9455</v>
      </c>
      <c r="I31" s="23" t="n">
        <v>3.1857</v>
      </c>
      <c r="J31" s="23" t="n">
        <v>0</v>
      </c>
      <c r="K31" s="23" t="n">
        <v>0</v>
      </c>
      <c r="L31" s="23" t="n">
        <v>0</v>
      </c>
      <c r="M31" s="23" t="n">
        <v>0</v>
      </c>
      <c r="N31" s="23" t="n">
        <v>5.962</v>
      </c>
      <c r="O31" s="23" t="n">
        <v>1.9842</v>
      </c>
      <c r="P31" s="23" t="n">
        <v>1.878</v>
      </c>
      <c r="Q31" s="23" t="n">
        <v>1.8995</v>
      </c>
      <c r="R31" s="23" t="n">
        <v>2.0368</v>
      </c>
    </row>
    <row r="32" customFormat="false" ht="15" hidden="false" customHeight="false" outlineLevel="0" collapsed="false">
      <c r="A32" s="24" t="s">
        <v>63</v>
      </c>
      <c r="B32" s="25" t="n">
        <v>0.8419</v>
      </c>
      <c r="C32" s="25" t="n">
        <v>0</v>
      </c>
      <c r="D32" s="25" t="n">
        <v>1.4939</v>
      </c>
      <c r="E32" s="25" t="n">
        <v>0.7631</v>
      </c>
      <c r="F32" s="25" t="n">
        <v>0.3748</v>
      </c>
      <c r="G32" s="25" t="n">
        <v>1.4689</v>
      </c>
      <c r="H32" s="25" t="n">
        <v>0.9759</v>
      </c>
      <c r="I32" s="25" t="n">
        <v>0.7828</v>
      </c>
      <c r="J32" s="25" t="n">
        <v>0</v>
      </c>
      <c r="K32" s="25" t="n">
        <v>0</v>
      </c>
      <c r="L32" s="25" t="n">
        <v>0</v>
      </c>
      <c r="M32" s="25" t="n">
        <v>7.3426</v>
      </c>
      <c r="N32" s="25" t="n">
        <v>0</v>
      </c>
      <c r="O32" s="25" t="n">
        <v>0.6376</v>
      </c>
      <c r="P32" s="25" t="n">
        <v>0.2147</v>
      </c>
      <c r="Q32" s="25" t="n">
        <v>0.3983</v>
      </c>
      <c r="R32" s="25" t="n">
        <v>1.4735</v>
      </c>
    </row>
    <row r="33" customFormat="false" ht="15" hidden="false" customHeight="false" outlineLevel="0" collapsed="false">
      <c r="A33" s="22" t="s">
        <v>64</v>
      </c>
      <c r="B33" s="23" t="n">
        <v>49.0501</v>
      </c>
      <c r="C33" s="23" t="n">
        <v>52.4988</v>
      </c>
      <c r="D33" s="23" t="n">
        <v>46.3795</v>
      </c>
      <c r="E33" s="23" t="n">
        <v>1.3856</v>
      </c>
      <c r="F33" s="23" t="n">
        <v>94.5074</v>
      </c>
      <c r="G33" s="23" t="n">
        <v>48.2325</v>
      </c>
      <c r="H33" s="23" t="n">
        <v>47.6247</v>
      </c>
      <c r="I33" s="23" t="n">
        <v>52.2731</v>
      </c>
      <c r="J33" s="23" t="n">
        <v>58.6243</v>
      </c>
      <c r="K33" s="23" t="n">
        <v>47.9233</v>
      </c>
      <c r="L33" s="23" t="n">
        <v>75.554</v>
      </c>
      <c r="M33" s="23" t="n">
        <v>49.3295</v>
      </c>
      <c r="N33" s="23" t="n">
        <v>37.8688</v>
      </c>
      <c r="O33" s="23" t="n">
        <v>42.3648</v>
      </c>
      <c r="P33" s="23" t="n">
        <v>46.3334</v>
      </c>
      <c r="Q33" s="23" t="n">
        <v>44.7954</v>
      </c>
      <c r="R33" s="23" t="n">
        <v>55.1077</v>
      </c>
    </row>
    <row r="35" customFormat="false" ht="24" hidden="false" customHeight="true" outlineLevel="0" collapsed="false">
      <c r="A35" s="21" t="s">
        <v>66</v>
      </c>
    </row>
    <row r="36" customFormat="false" ht="30" hidden="false" customHeight="true" outlineLevel="0" collapsed="false">
      <c r="A36" s="5" t="s">
        <v>42</v>
      </c>
      <c r="B36" s="5" t="s">
        <v>89</v>
      </c>
      <c r="C36" s="5" t="s">
        <v>90</v>
      </c>
      <c r="D36" s="5" t="s">
        <v>91</v>
      </c>
      <c r="E36" s="5" t="s">
        <v>46</v>
      </c>
      <c r="F36" s="5" t="s">
        <v>47</v>
      </c>
      <c r="G36" s="5" t="s">
        <v>48</v>
      </c>
      <c r="H36" s="5" t="s">
        <v>92</v>
      </c>
      <c r="I36" s="5" t="s">
        <v>93</v>
      </c>
      <c r="J36" s="5" t="s">
        <v>94</v>
      </c>
      <c r="K36" s="5" t="s">
        <v>95</v>
      </c>
      <c r="L36" s="5" t="s">
        <v>96</v>
      </c>
      <c r="M36" s="5" t="s">
        <v>97</v>
      </c>
      <c r="N36" s="5" t="s">
        <v>98</v>
      </c>
      <c r="O36" s="5" t="s">
        <v>99</v>
      </c>
      <c r="P36" s="5" t="s">
        <v>100</v>
      </c>
      <c r="Q36" s="5" t="s">
        <v>101</v>
      </c>
      <c r="R36" s="5" t="s">
        <v>102</v>
      </c>
    </row>
    <row r="37" customFormat="false" ht="15" hidden="false" customHeight="false" outlineLevel="0" collapsed="false">
      <c r="A37" s="22" t="s">
        <v>67</v>
      </c>
      <c r="B37" s="23" t="n">
        <v>27.5974</v>
      </c>
      <c r="C37" s="23" t="n">
        <v>28.7124</v>
      </c>
      <c r="D37" s="23" t="n">
        <v>26.734</v>
      </c>
      <c r="E37" s="23" t="n">
        <v>19.9794</v>
      </c>
      <c r="F37" s="23" t="n">
        <v>32.1078</v>
      </c>
      <c r="G37" s="23" t="n">
        <v>30.6592</v>
      </c>
      <c r="H37" s="23" t="n">
        <v>26.0638</v>
      </c>
      <c r="I37" s="23" t="n">
        <v>18.9734</v>
      </c>
      <c r="J37" s="23" t="n">
        <v>37.4711</v>
      </c>
      <c r="K37" s="23" t="n">
        <v>70.495</v>
      </c>
      <c r="L37" s="23" t="n">
        <v>25.8011</v>
      </c>
      <c r="M37" s="23" t="n">
        <v>55.5359</v>
      </c>
      <c r="N37" s="23" t="n">
        <v>32.3076</v>
      </c>
      <c r="O37" s="23" t="n">
        <v>29.0175</v>
      </c>
      <c r="P37" s="23" t="n">
        <v>20.913</v>
      </c>
      <c r="Q37" s="23" t="n">
        <v>24.4537</v>
      </c>
      <c r="R37" s="23" t="n">
        <v>32.0734</v>
      </c>
    </row>
    <row r="38" customFormat="false" ht="15" hidden="false" customHeight="false" outlineLevel="0" collapsed="false">
      <c r="A38" s="24" t="s">
        <v>68</v>
      </c>
      <c r="B38" s="25" t="n">
        <v>6.108</v>
      </c>
      <c r="C38" s="25" t="n">
        <v>4.0427</v>
      </c>
      <c r="D38" s="25" t="n">
        <v>7.7073</v>
      </c>
      <c r="E38" s="25" t="n">
        <v>2.657</v>
      </c>
      <c r="F38" s="25" t="n">
        <v>11.8212</v>
      </c>
      <c r="G38" s="25" t="n">
        <v>3.2422</v>
      </c>
      <c r="H38" s="25" t="n">
        <v>2.1867</v>
      </c>
      <c r="I38" s="25" t="n">
        <v>24.759</v>
      </c>
      <c r="J38" s="25" t="n">
        <v>5.1737</v>
      </c>
      <c r="K38" s="25" t="n">
        <v>0</v>
      </c>
      <c r="L38" s="25" t="n">
        <v>20.8133</v>
      </c>
      <c r="M38" s="25" t="n">
        <v>9.6671</v>
      </c>
      <c r="N38" s="25" t="n">
        <v>1.2184</v>
      </c>
      <c r="O38" s="25" t="n">
        <v>6.0626</v>
      </c>
      <c r="P38" s="25" t="n">
        <v>1.8418</v>
      </c>
      <c r="Q38" s="25" t="n">
        <v>7.3273</v>
      </c>
      <c r="R38" s="25" t="n">
        <v>4.372</v>
      </c>
    </row>
    <row r="39" customFormat="false" ht="15" hidden="false" customHeight="false" outlineLevel="0" collapsed="false">
      <c r="A39" s="22" t="s">
        <v>69</v>
      </c>
      <c r="B39" s="23" t="n">
        <v>1.6715</v>
      </c>
      <c r="C39" s="23" t="n">
        <v>1.0244</v>
      </c>
      <c r="D39" s="23" t="n">
        <v>2.1725</v>
      </c>
      <c r="E39" s="23" t="n">
        <v>0</v>
      </c>
      <c r="F39" s="23" t="n">
        <v>2.9418</v>
      </c>
      <c r="G39" s="23" t="n">
        <v>2.0179</v>
      </c>
      <c r="H39" s="23" t="n">
        <v>1.9254</v>
      </c>
      <c r="I39" s="23" t="n">
        <v>0</v>
      </c>
      <c r="J39" s="23" t="n">
        <v>4.8913</v>
      </c>
      <c r="K39" s="23" t="n">
        <v>0</v>
      </c>
      <c r="L39" s="23" t="n">
        <v>3.6056</v>
      </c>
      <c r="M39" s="23" t="n">
        <v>0</v>
      </c>
      <c r="N39" s="23" t="n">
        <v>2.2854</v>
      </c>
      <c r="O39" s="23" t="n">
        <v>1.6385</v>
      </c>
      <c r="P39" s="23" t="n">
        <v>1.187</v>
      </c>
      <c r="Q39" s="23" t="n">
        <v>1.7933</v>
      </c>
      <c r="R39" s="23" t="n">
        <v>1.498</v>
      </c>
    </row>
    <row r="40" customFormat="false" ht="15" hidden="false" customHeight="false" outlineLevel="0" collapsed="false">
      <c r="A40" s="24" t="s">
        <v>70</v>
      </c>
      <c r="B40" s="25" t="n">
        <v>3.3843</v>
      </c>
      <c r="C40" s="25" t="n">
        <v>4.8927</v>
      </c>
      <c r="D40" s="25" t="n">
        <v>2.2163</v>
      </c>
      <c r="E40" s="25" t="n">
        <v>5.3681</v>
      </c>
      <c r="F40" s="25" t="n">
        <v>1.5173</v>
      </c>
      <c r="G40" s="25" t="n">
        <v>3.3894</v>
      </c>
      <c r="H40" s="25" t="n">
        <v>3.1686</v>
      </c>
      <c r="I40" s="25" t="n">
        <v>6.3495</v>
      </c>
      <c r="J40" s="25" t="n">
        <v>0</v>
      </c>
      <c r="K40" s="25" t="n">
        <v>0</v>
      </c>
      <c r="L40" s="25" t="n">
        <v>2.4976</v>
      </c>
      <c r="M40" s="25" t="n">
        <v>0</v>
      </c>
      <c r="N40" s="25" t="n">
        <v>7.0857</v>
      </c>
      <c r="O40" s="25" t="n">
        <v>3.9207</v>
      </c>
      <c r="P40" s="25" t="n">
        <v>3.0587</v>
      </c>
      <c r="Q40" s="25" t="n">
        <v>2.9623</v>
      </c>
      <c r="R40" s="25" t="n">
        <v>3.9851</v>
      </c>
    </row>
    <row r="41" customFormat="false" ht="15" hidden="false" customHeight="false" outlineLevel="0" collapsed="false">
      <c r="A41" s="22" t="s">
        <v>71</v>
      </c>
      <c r="B41" s="23" t="n">
        <v>0.421</v>
      </c>
      <c r="C41" s="23" t="n">
        <v>0</v>
      </c>
      <c r="D41" s="23" t="n">
        <v>0.7471</v>
      </c>
      <c r="E41" s="23" t="n">
        <v>0</v>
      </c>
      <c r="F41" s="23" t="n">
        <v>0</v>
      </c>
      <c r="G41" s="23" t="n">
        <v>1.367</v>
      </c>
      <c r="H41" s="23" t="n">
        <v>0</v>
      </c>
      <c r="I41" s="23" t="n">
        <v>0</v>
      </c>
      <c r="J41" s="23" t="n">
        <v>7.5074</v>
      </c>
      <c r="K41" s="23" t="n">
        <v>0</v>
      </c>
      <c r="L41" s="23" t="n">
        <v>2.8513</v>
      </c>
      <c r="M41" s="23" t="n">
        <v>0</v>
      </c>
      <c r="N41" s="23" t="n">
        <v>0</v>
      </c>
      <c r="O41" s="23" t="n">
        <v>0</v>
      </c>
      <c r="P41" s="23" t="n">
        <v>0</v>
      </c>
      <c r="Q41" s="23" t="n">
        <v>0.7167</v>
      </c>
      <c r="R41" s="23" t="n">
        <v>0</v>
      </c>
    </row>
    <row r="42" customFormat="false" ht="15" hidden="false" customHeight="false" outlineLevel="0" collapsed="false">
      <c r="A42" s="24" t="s">
        <v>72</v>
      </c>
      <c r="B42" s="25" t="n">
        <v>10.3158</v>
      </c>
      <c r="C42" s="25" t="n">
        <v>10.3149</v>
      </c>
      <c r="D42" s="25" t="n">
        <v>10.3165</v>
      </c>
      <c r="E42" s="25" t="n">
        <v>22.0538</v>
      </c>
      <c r="F42" s="25" t="n">
        <v>1.0974</v>
      </c>
      <c r="G42" s="25" t="n">
        <v>8.2272</v>
      </c>
      <c r="H42" s="25" t="n">
        <v>10.6113</v>
      </c>
      <c r="I42" s="25" t="n">
        <v>12.9766</v>
      </c>
      <c r="J42" s="25" t="n">
        <v>5.1324</v>
      </c>
      <c r="K42" s="25" t="n">
        <v>2.3298</v>
      </c>
      <c r="L42" s="25" t="n">
        <v>0</v>
      </c>
      <c r="M42" s="25" t="n">
        <v>1.7323</v>
      </c>
      <c r="N42" s="25" t="n">
        <v>9.4586</v>
      </c>
      <c r="O42" s="25" t="n">
        <v>16.1556</v>
      </c>
      <c r="P42" s="25" t="n">
        <v>12.8645</v>
      </c>
      <c r="Q42" s="25" t="n">
        <v>10.1215</v>
      </c>
      <c r="R42" s="25" t="n">
        <v>10.5923</v>
      </c>
    </row>
    <row r="43" customFormat="false" ht="15" hidden="false" customHeight="false" outlineLevel="0" collapsed="false">
      <c r="A43" s="22" t="s">
        <v>73</v>
      </c>
      <c r="B43" s="23" t="n">
        <v>4.1102</v>
      </c>
      <c r="C43" s="23" t="n">
        <v>4.9885</v>
      </c>
      <c r="D43" s="23" t="n">
        <v>3.43</v>
      </c>
      <c r="E43" s="23" t="n">
        <v>3.151</v>
      </c>
      <c r="F43" s="23" t="n">
        <v>3.892</v>
      </c>
      <c r="G43" s="23" t="n">
        <v>5.4066</v>
      </c>
      <c r="H43" s="23" t="n">
        <v>4.2563</v>
      </c>
      <c r="I43" s="23" t="n">
        <v>5.978</v>
      </c>
      <c r="J43" s="23" t="n">
        <v>0</v>
      </c>
      <c r="K43" s="23" t="n">
        <v>0</v>
      </c>
      <c r="L43" s="23" t="n">
        <v>0</v>
      </c>
      <c r="M43" s="23" t="n">
        <v>0</v>
      </c>
      <c r="N43" s="23" t="n">
        <v>5.2279</v>
      </c>
      <c r="O43" s="23" t="n">
        <v>3.4405</v>
      </c>
      <c r="P43" s="23" t="n">
        <v>6.2902</v>
      </c>
      <c r="Q43" s="23" t="n">
        <v>5.6868</v>
      </c>
      <c r="R43" s="23" t="n">
        <v>1.8654</v>
      </c>
    </row>
    <row r="44" customFormat="false" ht="15" hidden="false" customHeight="false" outlineLevel="0" collapsed="false">
      <c r="A44" s="24" t="s">
        <v>74</v>
      </c>
      <c r="B44" s="25" t="n">
        <v>14.5851</v>
      </c>
      <c r="C44" s="25" t="n">
        <v>13.4483</v>
      </c>
      <c r="D44" s="25" t="n">
        <v>15.4654</v>
      </c>
      <c r="E44" s="25" t="n">
        <v>25.4742</v>
      </c>
      <c r="F44" s="25" t="n">
        <v>7.9358</v>
      </c>
      <c r="G44" s="25" t="n">
        <v>10.4431</v>
      </c>
      <c r="H44" s="25" t="n">
        <v>18.6442</v>
      </c>
      <c r="I44" s="25" t="n">
        <v>5.4669</v>
      </c>
      <c r="J44" s="25" t="n">
        <v>0</v>
      </c>
      <c r="K44" s="25" t="n">
        <v>2.5737</v>
      </c>
      <c r="L44" s="25" t="n">
        <v>7.0258</v>
      </c>
      <c r="M44" s="25" t="n">
        <v>6.7455</v>
      </c>
      <c r="N44" s="25" t="n">
        <v>12.8925</v>
      </c>
      <c r="O44" s="25" t="n">
        <v>11.798</v>
      </c>
      <c r="P44" s="25" t="n">
        <v>20.4165</v>
      </c>
      <c r="Q44" s="25" t="n">
        <v>16.3873</v>
      </c>
      <c r="R44" s="25" t="n">
        <v>12.0193</v>
      </c>
    </row>
    <row r="45" customFormat="false" ht="15" hidden="false" customHeight="false" outlineLevel="0" collapsed="false">
      <c r="A45" s="22" t="s">
        <v>75</v>
      </c>
      <c r="B45" s="23" t="n">
        <v>11.8697</v>
      </c>
      <c r="C45" s="23" t="n">
        <v>6.2751</v>
      </c>
      <c r="D45" s="23" t="n">
        <v>16.202</v>
      </c>
      <c r="E45" s="23" t="n">
        <v>13.3844</v>
      </c>
      <c r="F45" s="23" t="n">
        <v>10.803</v>
      </c>
      <c r="G45" s="23" t="n">
        <v>11.4578</v>
      </c>
      <c r="H45" s="23" t="n">
        <v>11.6835</v>
      </c>
      <c r="I45" s="23" t="n">
        <v>7.7043</v>
      </c>
      <c r="J45" s="23" t="n">
        <v>28.3048</v>
      </c>
      <c r="K45" s="23" t="n">
        <v>10.2912</v>
      </c>
      <c r="L45" s="23" t="n">
        <v>30.9153</v>
      </c>
      <c r="M45" s="23" t="n">
        <v>10.3618</v>
      </c>
      <c r="N45" s="23" t="n">
        <v>10.7511</v>
      </c>
      <c r="O45" s="23" t="n">
        <v>5.9054</v>
      </c>
      <c r="P45" s="23" t="n">
        <v>8.9062</v>
      </c>
      <c r="Q45" s="23" t="n">
        <v>11.3584</v>
      </c>
      <c r="R45" s="23" t="n">
        <v>12.5977</v>
      </c>
    </row>
    <row r="46" customFormat="false" ht="15" hidden="false" customHeight="false" outlineLevel="0" collapsed="false">
      <c r="A46" s="24" t="s">
        <v>76</v>
      </c>
      <c r="B46" s="25" t="n">
        <v>4.0743</v>
      </c>
      <c r="C46" s="25" t="n">
        <v>5.1319</v>
      </c>
      <c r="D46" s="25" t="n">
        <v>3.2553</v>
      </c>
      <c r="E46" s="25" t="n">
        <v>0.9492</v>
      </c>
      <c r="F46" s="25" t="n">
        <v>4.8964</v>
      </c>
      <c r="G46" s="25" t="n">
        <v>6.5217</v>
      </c>
      <c r="H46" s="25" t="n">
        <v>4.2958</v>
      </c>
      <c r="I46" s="25" t="n">
        <v>4.4048</v>
      </c>
      <c r="J46" s="25" t="n">
        <v>1.5184</v>
      </c>
      <c r="K46" s="25" t="n">
        <v>2.5151</v>
      </c>
      <c r="L46" s="25" t="n">
        <v>0</v>
      </c>
      <c r="M46" s="25" t="n">
        <v>14.2863</v>
      </c>
      <c r="N46" s="25" t="n">
        <v>3.1082</v>
      </c>
      <c r="O46" s="25" t="n">
        <v>4.0241</v>
      </c>
      <c r="P46" s="25" t="n">
        <v>3.7878</v>
      </c>
      <c r="Q46" s="25" t="n">
        <v>4.9212</v>
      </c>
      <c r="R46" s="25" t="n">
        <v>2.8684</v>
      </c>
    </row>
    <row r="47" customFormat="false" ht="15" hidden="false" customHeight="false" outlineLevel="0" collapsed="false">
      <c r="A47" s="22" t="s">
        <v>77</v>
      </c>
      <c r="B47" s="23" t="n">
        <v>13.4239</v>
      </c>
      <c r="C47" s="23" t="n">
        <v>18.7039</v>
      </c>
      <c r="D47" s="23" t="n">
        <v>9.3352</v>
      </c>
      <c r="E47" s="23" t="n">
        <v>6.5465</v>
      </c>
      <c r="F47" s="23" t="n">
        <v>19.3197</v>
      </c>
      <c r="G47" s="23" t="n">
        <v>14.0745</v>
      </c>
      <c r="H47" s="23" t="n">
        <v>13.8034</v>
      </c>
      <c r="I47" s="23" t="n">
        <v>13.3875</v>
      </c>
      <c r="J47" s="23" t="n">
        <v>10.0008</v>
      </c>
      <c r="K47" s="23" t="n">
        <v>11.7953</v>
      </c>
      <c r="L47" s="23" t="n">
        <v>3.6056</v>
      </c>
      <c r="M47" s="23" t="n">
        <v>0</v>
      </c>
      <c r="N47" s="23" t="n">
        <v>10.9876</v>
      </c>
      <c r="O47" s="23" t="n">
        <v>17.5572</v>
      </c>
      <c r="P47" s="23" t="n">
        <v>17.9749</v>
      </c>
      <c r="Q47" s="23" t="n">
        <v>12.843</v>
      </c>
      <c r="R47" s="23" t="n">
        <v>14.251</v>
      </c>
    </row>
    <row r="48" customFormat="false" ht="15" hidden="false" customHeight="false" outlineLevel="0" collapsed="false">
      <c r="A48" s="24" t="s">
        <v>51</v>
      </c>
      <c r="B48" s="25" t="n">
        <v>2.4388</v>
      </c>
      <c r="C48" s="25" t="n">
        <v>2.4651</v>
      </c>
      <c r="D48" s="25" t="n">
        <v>2.4185</v>
      </c>
      <c r="E48" s="25" t="n">
        <v>0.4364</v>
      </c>
      <c r="F48" s="25" t="n">
        <v>3.6677</v>
      </c>
      <c r="G48" s="25" t="n">
        <v>3.1935</v>
      </c>
      <c r="H48" s="25" t="n">
        <v>3.361</v>
      </c>
      <c r="I48" s="25" t="n">
        <v>0</v>
      </c>
      <c r="J48" s="25" t="n">
        <v>0</v>
      </c>
      <c r="K48" s="25" t="n">
        <v>0</v>
      </c>
      <c r="L48" s="25" t="n">
        <v>2.8845</v>
      </c>
      <c r="M48" s="25" t="n">
        <v>1.671</v>
      </c>
      <c r="N48" s="25" t="n">
        <v>4.677</v>
      </c>
      <c r="O48" s="25" t="n">
        <v>0.4799</v>
      </c>
      <c r="P48" s="25" t="n">
        <v>2.7594</v>
      </c>
      <c r="Q48" s="25" t="n">
        <v>1.4284</v>
      </c>
      <c r="R48" s="25" t="n">
        <v>3.8775</v>
      </c>
    </row>
    <row r="50" customFormat="false" ht="24" hidden="false" customHeight="true" outlineLevel="0" collapsed="false">
      <c r="A50" s="21" t="s">
        <v>78</v>
      </c>
    </row>
    <row r="51" customFormat="false" ht="30" hidden="false" customHeight="true" outlineLevel="0" collapsed="false">
      <c r="A51" s="5" t="s">
        <v>42</v>
      </c>
      <c r="B51" s="5" t="s">
        <v>89</v>
      </c>
      <c r="C51" s="5" t="s">
        <v>90</v>
      </c>
      <c r="D51" s="5" t="s">
        <v>91</v>
      </c>
      <c r="E51" s="5" t="s">
        <v>46</v>
      </c>
      <c r="F51" s="5" t="s">
        <v>47</v>
      </c>
      <c r="G51" s="5" t="s">
        <v>48</v>
      </c>
      <c r="H51" s="5" t="s">
        <v>92</v>
      </c>
      <c r="I51" s="5" t="s">
        <v>93</v>
      </c>
      <c r="J51" s="5" t="s">
        <v>94</v>
      </c>
      <c r="K51" s="5" t="s">
        <v>95</v>
      </c>
      <c r="L51" s="5" t="s">
        <v>96</v>
      </c>
      <c r="M51" s="5" t="s">
        <v>97</v>
      </c>
      <c r="N51" s="5" t="s">
        <v>98</v>
      </c>
      <c r="O51" s="5" t="s">
        <v>99</v>
      </c>
      <c r="P51" s="5" t="s">
        <v>100</v>
      </c>
      <c r="Q51" s="5" t="s">
        <v>101</v>
      </c>
      <c r="R51" s="5" t="s">
        <v>102</v>
      </c>
    </row>
    <row r="52" customFormat="false" ht="15" hidden="false" customHeight="false" outlineLevel="0" collapsed="false">
      <c r="A52" s="22" t="s">
        <v>79</v>
      </c>
      <c r="B52" s="23" t="n">
        <v>43.6421</v>
      </c>
      <c r="C52" s="23" t="n">
        <v>100</v>
      </c>
      <c r="D52" s="23" t="n">
        <v>0</v>
      </c>
      <c r="E52" s="23" t="n">
        <v>45.082</v>
      </c>
      <c r="F52" s="23" t="n">
        <v>57.3355</v>
      </c>
      <c r="G52" s="23" t="n">
        <v>26.2073</v>
      </c>
      <c r="H52" s="23" t="n">
        <v>46.0577</v>
      </c>
      <c r="I52" s="23" t="n">
        <v>41.3194</v>
      </c>
      <c r="J52" s="23" t="n">
        <v>39.8948</v>
      </c>
      <c r="K52" s="23" t="n">
        <v>19.4648</v>
      </c>
      <c r="L52" s="23" t="n">
        <v>17.634</v>
      </c>
      <c r="M52" s="23" t="n">
        <v>24.7527</v>
      </c>
      <c r="N52" s="23" t="n">
        <v>40.2772</v>
      </c>
      <c r="O52" s="23" t="n">
        <v>51.5009</v>
      </c>
      <c r="P52" s="23" t="n">
        <v>53.1539</v>
      </c>
      <c r="Q52" s="23" t="n">
        <v>39.2459</v>
      </c>
      <c r="R52" s="23" t="n">
        <v>49.9013</v>
      </c>
    </row>
    <row r="53" customFormat="false" ht="15" hidden="false" customHeight="false" outlineLevel="0" collapsed="false">
      <c r="A53" s="24" t="s">
        <v>80</v>
      </c>
      <c r="B53" s="25" t="n">
        <v>56.3579</v>
      </c>
      <c r="C53" s="25" t="n">
        <v>0</v>
      </c>
      <c r="D53" s="25" t="n">
        <v>100</v>
      </c>
      <c r="E53" s="25" t="n">
        <v>54.918</v>
      </c>
      <c r="F53" s="25" t="n">
        <v>42.6645</v>
      </c>
      <c r="G53" s="25" t="n">
        <v>73.7927</v>
      </c>
      <c r="H53" s="25" t="n">
        <v>53.9423</v>
      </c>
      <c r="I53" s="25" t="n">
        <v>58.6806</v>
      </c>
      <c r="J53" s="25" t="n">
        <v>60.1052</v>
      </c>
      <c r="K53" s="25" t="n">
        <v>80.5352</v>
      </c>
      <c r="L53" s="25" t="n">
        <v>82.366</v>
      </c>
      <c r="M53" s="25" t="n">
        <v>75.2473</v>
      </c>
      <c r="N53" s="25" t="n">
        <v>59.7228</v>
      </c>
      <c r="O53" s="25" t="n">
        <v>48.4991</v>
      </c>
      <c r="P53" s="25" t="n">
        <v>46.8461</v>
      </c>
      <c r="Q53" s="25" t="n">
        <v>60.7541</v>
      </c>
      <c r="R53" s="25" t="n">
        <v>50.0987</v>
      </c>
    </row>
    <row r="55" customFormat="false" ht="24" hidden="false" customHeight="true" outlineLevel="0" collapsed="false">
      <c r="A55" s="21" t="s">
        <v>81</v>
      </c>
    </row>
    <row r="56" customFormat="false" ht="30" hidden="false" customHeight="true" outlineLevel="0" collapsed="false">
      <c r="A56" s="5" t="s">
        <v>42</v>
      </c>
      <c r="B56" s="5" t="s">
        <v>89</v>
      </c>
      <c r="C56" s="5" t="s">
        <v>90</v>
      </c>
      <c r="D56" s="5" t="s">
        <v>91</v>
      </c>
      <c r="E56" s="5" t="s">
        <v>46</v>
      </c>
      <c r="F56" s="5" t="s">
        <v>47</v>
      </c>
      <c r="G56" s="5" t="s">
        <v>48</v>
      </c>
      <c r="H56" s="5" t="s">
        <v>92</v>
      </c>
      <c r="I56" s="5" t="s">
        <v>93</v>
      </c>
      <c r="J56" s="5" t="s">
        <v>94</v>
      </c>
      <c r="K56" s="5" t="s">
        <v>95</v>
      </c>
      <c r="L56" s="5" t="s">
        <v>96</v>
      </c>
      <c r="M56" s="5" t="s">
        <v>97</v>
      </c>
      <c r="N56" s="5" t="s">
        <v>98</v>
      </c>
      <c r="O56" s="5" t="s">
        <v>99</v>
      </c>
      <c r="P56" s="5" t="s">
        <v>100</v>
      </c>
      <c r="Q56" s="5" t="s">
        <v>101</v>
      </c>
      <c r="R56" s="5" t="s">
        <v>102</v>
      </c>
    </row>
    <row r="57" customFormat="false" ht="15" hidden="false" customHeight="false" outlineLevel="0" collapsed="false">
      <c r="A57" s="22" t="s">
        <v>82</v>
      </c>
      <c r="B57" s="23" t="n">
        <v>48.2693</v>
      </c>
      <c r="C57" s="23" t="n">
        <v>54.4388</v>
      </c>
      <c r="D57" s="23" t="n">
        <v>43.4918</v>
      </c>
      <c r="E57" s="23" t="n">
        <v>2.3362</v>
      </c>
      <c r="F57" s="23" t="n">
        <v>93.7312</v>
      </c>
      <c r="G57" s="23" t="n">
        <v>45.5626</v>
      </c>
      <c r="H57" s="23" t="n">
        <v>47.578</v>
      </c>
      <c r="I57" s="23" t="n">
        <v>51.1089</v>
      </c>
      <c r="J57" s="23" t="n">
        <v>48.8536</v>
      </c>
      <c r="K57" s="23" t="n">
        <v>47.9233</v>
      </c>
      <c r="L57" s="23" t="n">
        <v>72.4703</v>
      </c>
      <c r="M57" s="23" t="n">
        <v>43.9206</v>
      </c>
      <c r="N57" s="23" t="n">
        <v>39.0217</v>
      </c>
      <c r="O57" s="23" t="n">
        <v>40.6988</v>
      </c>
      <c r="P57" s="23" t="n">
        <v>47.1034</v>
      </c>
      <c r="Q57" s="23" t="n">
        <v>43.984</v>
      </c>
      <c r="R57" s="23" t="n">
        <v>54.3706</v>
      </c>
    </row>
    <row r="58" customFormat="false" ht="15" hidden="false" customHeight="false" outlineLevel="0" collapsed="false">
      <c r="A58" s="24" t="s">
        <v>83</v>
      </c>
      <c r="B58" s="25" t="n">
        <v>43.1419</v>
      </c>
      <c r="C58" s="25" t="n">
        <v>44.8339</v>
      </c>
      <c r="D58" s="25" t="n">
        <v>41.8316</v>
      </c>
      <c r="E58" s="25" t="n">
        <v>88.8185</v>
      </c>
      <c r="F58" s="25" t="n">
        <v>3.4996</v>
      </c>
      <c r="G58" s="25" t="n">
        <v>39.3837</v>
      </c>
      <c r="H58" s="25" t="n">
        <v>44.8249</v>
      </c>
      <c r="I58" s="25" t="n">
        <v>34.8407</v>
      </c>
      <c r="J58" s="25" t="n">
        <v>41.3757</v>
      </c>
      <c r="K58" s="25" t="n">
        <v>49.3957</v>
      </c>
      <c r="L58" s="25" t="n">
        <v>22.5556</v>
      </c>
      <c r="M58" s="25" t="n">
        <v>29.0568</v>
      </c>
      <c r="N58" s="25" t="n">
        <v>49.4777</v>
      </c>
      <c r="O58" s="25" t="n">
        <v>49.2822</v>
      </c>
      <c r="P58" s="25" t="n">
        <v>48.0831</v>
      </c>
      <c r="Q58" s="25" t="n">
        <v>46.3194</v>
      </c>
      <c r="R58" s="25" t="n">
        <v>38.6179</v>
      </c>
    </row>
    <row r="59" customFormat="false" ht="15" hidden="false" customHeight="false" outlineLevel="0" collapsed="false">
      <c r="A59" s="22" t="s">
        <v>84</v>
      </c>
      <c r="B59" s="23" t="n">
        <v>0.5766</v>
      </c>
      <c r="C59" s="23" t="n">
        <v>0.7273</v>
      </c>
      <c r="D59" s="23" t="n">
        <v>0.4599</v>
      </c>
      <c r="E59" s="23" t="n">
        <v>1.7207</v>
      </c>
      <c r="F59" s="23" t="n">
        <v>0</v>
      </c>
      <c r="G59" s="23" t="n">
        <v>0</v>
      </c>
      <c r="H59" s="23" t="n">
        <v>0.7946</v>
      </c>
      <c r="I59" s="23" t="n">
        <v>0</v>
      </c>
      <c r="J59" s="23" t="n">
        <v>0</v>
      </c>
      <c r="K59" s="23" t="n">
        <v>0</v>
      </c>
      <c r="L59" s="23" t="n">
        <v>0</v>
      </c>
      <c r="M59" s="23" t="n">
        <v>0</v>
      </c>
      <c r="N59" s="23" t="n">
        <v>2.1595</v>
      </c>
      <c r="O59" s="23" t="n">
        <v>1.513</v>
      </c>
      <c r="P59" s="23" t="n">
        <v>0</v>
      </c>
      <c r="Q59" s="23" t="n">
        <v>0.9816</v>
      </c>
      <c r="R59" s="23" t="n">
        <v>0</v>
      </c>
    </row>
    <row r="60" customFormat="false" ht="15" hidden="false" customHeight="false" outlineLevel="0" collapsed="false">
      <c r="A60" s="24" t="s">
        <v>85</v>
      </c>
      <c r="B60" s="25" t="n">
        <v>0.8497</v>
      </c>
      <c r="C60" s="25" t="n">
        <v>0</v>
      </c>
      <c r="D60" s="25" t="n">
        <v>1.5077</v>
      </c>
      <c r="E60" s="25" t="n">
        <v>0</v>
      </c>
      <c r="F60" s="25" t="n">
        <v>1.1732</v>
      </c>
      <c r="G60" s="25" t="n">
        <v>1.3993</v>
      </c>
      <c r="H60" s="25" t="n">
        <v>0</v>
      </c>
      <c r="I60" s="25" t="n">
        <v>4.9722</v>
      </c>
      <c r="J60" s="25" t="n">
        <v>0</v>
      </c>
      <c r="K60" s="25" t="n">
        <v>0</v>
      </c>
      <c r="L60" s="25" t="n">
        <v>2.8357</v>
      </c>
      <c r="M60" s="25" t="n">
        <v>0</v>
      </c>
      <c r="N60" s="25" t="n">
        <v>3.5907</v>
      </c>
      <c r="O60" s="25" t="n">
        <v>0</v>
      </c>
      <c r="P60" s="25" t="n">
        <v>0</v>
      </c>
      <c r="Q60" s="25" t="n">
        <v>0.7337</v>
      </c>
      <c r="R60" s="25" t="n">
        <v>1.0149</v>
      </c>
    </row>
    <row r="61" customFormat="false" ht="15" hidden="false" customHeight="false" outlineLevel="0" collapsed="false">
      <c r="A61" s="22" t="s">
        <v>86</v>
      </c>
      <c r="B61" s="23" t="n">
        <v>7.0683</v>
      </c>
      <c r="C61" s="23" t="n">
        <v>0</v>
      </c>
      <c r="D61" s="23" t="n">
        <v>12.5417</v>
      </c>
      <c r="E61" s="23" t="n">
        <v>6.8433</v>
      </c>
      <c r="F61" s="23" t="n">
        <v>1.596</v>
      </c>
      <c r="G61" s="23" t="n">
        <v>13.6543</v>
      </c>
      <c r="H61" s="23" t="n">
        <v>6.6726</v>
      </c>
      <c r="I61" s="23" t="n">
        <v>9.0782</v>
      </c>
      <c r="J61" s="23" t="n">
        <v>9.7707</v>
      </c>
      <c r="K61" s="23" t="n">
        <v>2.681</v>
      </c>
      <c r="L61" s="23" t="n">
        <v>2.1385</v>
      </c>
      <c r="M61" s="23" t="n">
        <v>27.0227</v>
      </c>
      <c r="N61" s="23" t="n">
        <v>5.7504</v>
      </c>
      <c r="O61" s="23" t="n">
        <v>8.506</v>
      </c>
      <c r="P61" s="23" t="n">
        <v>4.5988</v>
      </c>
      <c r="Q61" s="23" t="n">
        <v>7.8209</v>
      </c>
      <c r="R61" s="23" t="n">
        <v>5.9967</v>
      </c>
    </row>
    <row r="63" customFormat="false" ht="53.7" hidden="false" customHeight="false" outlineLevel="0" collapsed="false">
      <c r="A63" s="4" t="s">
        <v>103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2026-10-28T13:57:14Z</dcterms:created>
  <dc:creator>openpyxl</dc:creator>
  <dc:description/>
  <dc:language>en-US</dc:language>
  <cp:lastModifiedBy/>
  <dcterms:modified xsi:type="dcterms:W3CDTF">2026-10-28T13:57:14Z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